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2"/>
  </bookViews>
  <sheets>
    <sheet name="Jesień 2001" sheetId="1" r:id="rId1"/>
    <sheet name="Wiosna 2002" sheetId="2" r:id="rId2"/>
    <sheet name="Gole dla Humdrexu" sheetId="3" r:id="rId3"/>
  </sheets>
  <definedNames/>
  <calcPr fullCalcOnLoad="1"/>
</workbook>
</file>

<file path=xl/sharedStrings.xml><?xml version="1.0" encoding="utf-8"?>
<sst xmlns="http://schemas.openxmlformats.org/spreadsheetml/2006/main" count="1261" uniqueCount="155">
  <si>
    <t>x</t>
  </si>
  <si>
    <t>M</t>
  </si>
  <si>
    <t>Z</t>
  </si>
  <si>
    <t>R</t>
  </si>
  <si>
    <t>P</t>
  </si>
  <si>
    <t>BZ</t>
  </si>
  <si>
    <t>BS</t>
  </si>
  <si>
    <t>BIL</t>
  </si>
  <si>
    <t>PKT</t>
  </si>
  <si>
    <t>Wicher Gwiździny</t>
  </si>
  <si>
    <t>Humdrex Mszanowo</t>
  </si>
  <si>
    <t>Radomniak Radomno</t>
  </si>
  <si>
    <t>Wicher</t>
  </si>
  <si>
    <t>Humdrex</t>
  </si>
  <si>
    <t>Radomno</t>
  </si>
  <si>
    <t>B KLASA WMZPN GRUPA 3</t>
  </si>
  <si>
    <t>1 kolejka</t>
  </si>
  <si>
    <t>Radomniak</t>
  </si>
  <si>
    <t>2 kolejka</t>
  </si>
  <si>
    <t>3 kolejka</t>
  </si>
  <si>
    <t xml:space="preserve">4 kolejka </t>
  </si>
  <si>
    <t>5 kolejka</t>
  </si>
  <si>
    <t>6 kolejka</t>
  </si>
  <si>
    <t>7 kolejka</t>
  </si>
  <si>
    <t>m</t>
  </si>
  <si>
    <t>pkt</t>
  </si>
  <si>
    <t>bz</t>
  </si>
  <si>
    <t>bs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</si>
  <si>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</si>
  <si>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</si>
  <si>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</si>
  <si>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</si>
  <si>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</si>
  <si>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</si>
  <si>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</si>
  <si>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</si>
  <si>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</si>
  <si>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</si>
  <si>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8 kolejka</t>
  </si>
  <si>
    <t>9 kolejka</t>
  </si>
  <si>
    <t>10 kolejka</t>
  </si>
  <si>
    <t>11 kolejka</t>
  </si>
  <si>
    <t>12 kolejka</t>
  </si>
  <si>
    <t>13 kolejka</t>
  </si>
  <si>
    <t>14 kolejka</t>
  </si>
  <si>
    <t xml:space="preserve">15 kolejka </t>
  </si>
  <si>
    <t>16 kolejka</t>
  </si>
  <si>
    <t>17 kolejka</t>
  </si>
  <si>
    <t>18 kolejka</t>
  </si>
  <si>
    <t>Orzeł Mortęgi</t>
  </si>
  <si>
    <t>Orzeł</t>
  </si>
  <si>
    <t xml:space="preserve"> 4:0</t>
  </si>
  <si>
    <t xml:space="preserve"> 3:0</t>
  </si>
  <si>
    <t xml:space="preserve"> 2:2</t>
  </si>
  <si>
    <t xml:space="preserve"> 2:1</t>
  </si>
  <si>
    <t>niedziela</t>
  </si>
  <si>
    <t xml:space="preserve"> 1:3</t>
  </si>
  <si>
    <t xml:space="preserve"> 0:0</t>
  </si>
  <si>
    <t xml:space="preserve"> 0:1</t>
  </si>
  <si>
    <t xml:space="preserve"> 3:1</t>
  </si>
  <si>
    <t xml:space="preserve"> 4:1</t>
  </si>
  <si>
    <t xml:space="preserve"> 4:2</t>
  </si>
  <si>
    <t xml:space="preserve"> 1:2</t>
  </si>
  <si>
    <t xml:space="preserve"> 3:2</t>
  </si>
  <si>
    <t xml:space="preserve"> 7:2</t>
  </si>
  <si>
    <t>Zjednoczeni Lipinki</t>
  </si>
  <si>
    <t>Zamek II Kurzętnik</t>
  </si>
  <si>
    <t>Wel Bratian</t>
  </si>
  <si>
    <t>Tessa Tuszewo</t>
  </si>
  <si>
    <t>Ossa Biskupiec Pomorski</t>
  </si>
  <si>
    <t>Iskra Hartowiec</t>
  </si>
  <si>
    <t>Lipinki</t>
  </si>
  <si>
    <t>Zamek II</t>
  </si>
  <si>
    <t>Wel</t>
  </si>
  <si>
    <t>Tessa</t>
  </si>
  <si>
    <t>Ossa</t>
  </si>
  <si>
    <t>Iskra</t>
  </si>
  <si>
    <t>26. sierpnia 2001</t>
  </si>
  <si>
    <t>2. września 2001</t>
  </si>
  <si>
    <t>9. września 2001</t>
  </si>
  <si>
    <t>16. września 2001</t>
  </si>
  <si>
    <t>23. wrezśnia 2001</t>
  </si>
  <si>
    <t>30. września 2001</t>
  </si>
  <si>
    <t>7. października 2001</t>
  </si>
  <si>
    <t>14. października 2001</t>
  </si>
  <si>
    <t>21. października 2001</t>
  </si>
  <si>
    <t xml:space="preserve"> 3:6</t>
  </si>
  <si>
    <t xml:space="preserve"> 5:1</t>
  </si>
  <si>
    <t xml:space="preserve"> 3:3</t>
  </si>
  <si>
    <t xml:space="preserve"> 6:2</t>
  </si>
  <si>
    <t xml:space="preserve"> 2:7</t>
  </si>
  <si>
    <t xml:space="preserve"> 8:1</t>
  </si>
  <si>
    <t xml:space="preserve"> 1:4</t>
  </si>
  <si>
    <t xml:space="preserve"> 5:3</t>
  </si>
  <si>
    <t xml:space="preserve"> 1:5</t>
  </si>
  <si>
    <t xml:space="preserve"> 3:4</t>
  </si>
  <si>
    <t xml:space="preserve"> 0:3</t>
  </si>
  <si>
    <t xml:space="preserve"> 4:3</t>
  </si>
  <si>
    <t>Ossa Biskupiec Pom.</t>
  </si>
  <si>
    <t>26. maja 2002</t>
  </si>
  <si>
    <t>19. maja 2002</t>
  </si>
  <si>
    <t>12. maja 2002</t>
  </si>
  <si>
    <t>5. maja 2002</t>
  </si>
  <si>
    <t>2. czerwca 2002</t>
  </si>
  <si>
    <t>9. czerwca 2002</t>
  </si>
  <si>
    <t>16. czerwca 2002</t>
  </si>
  <si>
    <t>28. kwietnia 2002</t>
  </si>
  <si>
    <t>21. kwietnia 2002</t>
  </si>
  <si>
    <t xml:space="preserve"> 2:0</t>
  </si>
  <si>
    <t xml:space="preserve"> 6:0</t>
  </si>
  <si>
    <t xml:space="preserve"> 1:1</t>
  </si>
  <si>
    <t xml:space="preserve"> 6:3</t>
  </si>
  <si>
    <t xml:space="preserve"> 6:1</t>
  </si>
  <si>
    <t xml:space="preserve"> 2:4</t>
  </si>
  <si>
    <t xml:space="preserve"> 5:0</t>
  </si>
  <si>
    <t xml:space="preserve"> 0:5</t>
  </si>
  <si>
    <t xml:space="preserve"> 8:0</t>
  </si>
  <si>
    <t xml:space="preserve"> 0:3 vo.</t>
  </si>
  <si>
    <t xml:space="preserve"> 1:0</t>
  </si>
  <si>
    <t xml:space="preserve"> 5:2</t>
  </si>
  <si>
    <t xml:space="preserve"> 3:0 vo.</t>
  </si>
  <si>
    <t>?</t>
  </si>
  <si>
    <t>weryfikacja</t>
  </si>
  <si>
    <t>5 (4)</t>
  </si>
  <si>
    <t>5 (2)</t>
  </si>
  <si>
    <t>5 (3)</t>
  </si>
  <si>
    <t>5 (1)</t>
  </si>
  <si>
    <t>09.06.2002</t>
  </si>
  <si>
    <t>4 kolejka</t>
  </si>
  <si>
    <t>15 kolejka</t>
  </si>
  <si>
    <t>Bramki dla Humdrexu</t>
  </si>
  <si>
    <t>Piękoś</t>
  </si>
  <si>
    <t>Grabowski</t>
  </si>
  <si>
    <t>Leliwa</t>
  </si>
  <si>
    <t>Rutkowski</t>
  </si>
  <si>
    <t>Piękoś Andrzej</t>
  </si>
  <si>
    <t>Grabowski Przemysław</t>
  </si>
  <si>
    <t>Leliwa Piotr</t>
  </si>
  <si>
    <t>Stanowicki</t>
  </si>
  <si>
    <t>Danielewski</t>
  </si>
  <si>
    <t>samobój</t>
  </si>
  <si>
    <t>Mróz</t>
  </si>
  <si>
    <t>Orzechowski L</t>
  </si>
  <si>
    <t>Witkowski</t>
  </si>
  <si>
    <t>Orzechowski M</t>
  </si>
  <si>
    <t>Lewandowski</t>
  </si>
  <si>
    <t>samobójcza</t>
  </si>
  <si>
    <t>Rutkowski Marcin</t>
  </si>
  <si>
    <t>Stanowicki Robert</t>
  </si>
  <si>
    <t>Danielewski Adrian</t>
  </si>
  <si>
    <t>Mróz Marek</t>
  </si>
  <si>
    <t>Orzechowski Leszek</t>
  </si>
  <si>
    <t>Witkowski Ryszard</t>
  </si>
  <si>
    <t>Orzechowski Mirosław</t>
  </si>
  <si>
    <t>Lewandowski Marek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</si>
</sst>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17" max="17" width="11.140625" style="0" customWidth="1"/>
    <col min="21" max="21" width="9.7109375" style="0" bestFit="1" customWidth="1"/>
  </cols>
  <sheetData>
    <row r="1" spans="1:37" ht="12.75">
      <c r="A1" s="14" t="s">
        <v>15</v>
      </c>
      <c r="B1" s="3" t="s">
        <v>71</v>
      </c>
      <c r="C1" s="3" t="s">
        <v>13</v>
      </c>
      <c r="D1" s="3" t="s">
        <v>72</v>
      </c>
      <c r="E1" s="3" t="s">
        <v>73</v>
      </c>
      <c r="F1" s="3" t="s">
        <v>12</v>
      </c>
      <c r="G1" s="3" t="s">
        <v>74</v>
      </c>
      <c r="H1" s="3" t="s">
        <v>14</v>
      </c>
      <c r="I1" s="3" t="s">
        <v>75</v>
      </c>
      <c r="J1" s="3" t="s">
        <v>50</v>
      </c>
      <c r="K1" s="3" t="s">
        <v>76</v>
      </c>
      <c r="L1" s="3"/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71</v>
      </c>
      <c r="AC1" t="s">
        <v>13</v>
      </c>
      <c r="AD1" t="s">
        <v>72</v>
      </c>
      <c r="AE1" t="s">
        <v>73</v>
      </c>
      <c r="AF1" t="s">
        <v>12</v>
      </c>
      <c r="AG1" t="s">
        <v>74</v>
      </c>
      <c r="AH1" t="s">
        <v>14</v>
      </c>
      <c r="AI1" t="s">
        <v>75</v>
      </c>
      <c r="AJ1" t="s">
        <v>50</v>
      </c>
      <c r="AK1" t="s">
        <v>76</v>
      </c>
    </row>
    <row r="2" spans="1:39" ht="12.75">
      <c r="A2" s="15" t="s">
        <v>65</v>
      </c>
      <c r="B2" s="19" t="s">
        <v>0</v>
      </c>
      <c r="C2" s="5">
        <v>6</v>
      </c>
      <c r="D2" s="5">
        <v>2</v>
      </c>
      <c r="E2" s="5">
        <v>3</v>
      </c>
      <c r="F2" s="5">
        <v>3</v>
      </c>
      <c r="G2" s="5">
        <v>4</v>
      </c>
      <c r="H2" s="5">
        <v>5</v>
      </c>
      <c r="I2" s="5">
        <v>0</v>
      </c>
      <c r="J2" s="5">
        <v>6</v>
      </c>
      <c r="K2" s="5">
        <v>7</v>
      </c>
      <c r="L2" s="5"/>
      <c r="M2" s="5"/>
      <c r="N2" s="6">
        <f>COUNT(B2:M2)</f>
        <v>9</v>
      </c>
      <c r="O2" s="5">
        <f>COUNTIF(AB2:AM2,3)</f>
        <v>7</v>
      </c>
      <c r="P2" s="5">
        <f>COUNTIF(AB2:AM2,1)-(11-N2)</f>
        <v>2</v>
      </c>
      <c r="Q2" s="5">
        <f>COUNTIF(AB2:AM2,0)</f>
        <v>0</v>
      </c>
      <c r="R2" s="5">
        <f>SUM(B2:M2)</f>
        <v>36</v>
      </c>
      <c r="S2" s="5">
        <f>SUM(B$2:B$13)</f>
        <v>13</v>
      </c>
      <c r="T2" s="5">
        <f>R2-S2</f>
        <v>23</v>
      </c>
      <c r="U2" s="7">
        <f>SUM(AB2:AM2)-(11-N2)</f>
        <v>23</v>
      </c>
      <c r="AA2" t="s">
        <v>71</v>
      </c>
      <c r="AC2">
        <f>IF(C2&gt;=B$3,IF(C2&gt;B$3,3,1),0)</f>
        <v>3</v>
      </c>
      <c r="AD2">
        <f>IF(D2&gt;=B$4,IF(D2&gt;B$4,3,1),0)</f>
        <v>1</v>
      </c>
      <c r="AE2">
        <f>IF(E2&gt;=B$5,IF(E2&gt;B$5,3,1),0)</f>
        <v>3</v>
      </c>
      <c r="AF2">
        <f>IF(F2&gt;=B$6,IF(F2&gt;B$6,3,1),0)</f>
        <v>3</v>
      </c>
      <c r="AG2">
        <f>IF(G2&gt;=B$7,IF(G2&gt;B$7,3,1),0)</f>
        <v>3</v>
      </c>
      <c r="AH2">
        <f>IF(H2&gt;=B$8,IF(H2&gt;B$8,3,1),0)</f>
        <v>3</v>
      </c>
      <c r="AI2">
        <f>IF(I2&gt;=B$9,IF(I2&gt;B$9,3,1),0)</f>
        <v>1</v>
      </c>
      <c r="AJ2">
        <f>IF(J2&gt;=B$10,IF(J2&gt;B$10,3,1),0)</f>
        <v>3</v>
      </c>
      <c r="AK2">
        <f>IF(K2&gt;=B$11,IF(K2&gt;B$11,3,1),0)</f>
        <v>3</v>
      </c>
      <c r="AL2">
        <f>IF(L2&gt;=B$12,IF(L2&gt;B$12,3,1),0)</f>
        <v>1</v>
      </c>
      <c r="AM2">
        <f>IF(M2&gt;=B$13,IF(M2&gt;B$13,3,1),0)</f>
        <v>1</v>
      </c>
    </row>
    <row r="3" spans="1:39" ht="12.75">
      <c r="A3" s="15" t="s">
        <v>10</v>
      </c>
      <c r="B3" s="5">
        <v>2</v>
      </c>
      <c r="C3" s="19" t="s">
        <v>0</v>
      </c>
      <c r="D3" s="5">
        <v>8</v>
      </c>
      <c r="E3" s="5">
        <v>4</v>
      </c>
      <c r="F3" s="5">
        <v>4</v>
      </c>
      <c r="G3" s="5">
        <v>2</v>
      </c>
      <c r="H3" s="5">
        <v>3</v>
      </c>
      <c r="I3" s="5">
        <v>2</v>
      </c>
      <c r="J3" s="5">
        <v>3</v>
      </c>
      <c r="K3" s="5">
        <v>2</v>
      </c>
      <c r="L3" s="5"/>
      <c r="M3" s="5"/>
      <c r="N3" s="6">
        <f aca="true" t="shared" si="0" ref="N3:N13">COUNT(B3:M3)</f>
        <v>9</v>
      </c>
      <c r="O3" s="5">
        <f aca="true" t="shared" si="1" ref="O3:O13">COUNTIF(AB3:AM3,3)</f>
        <v>5</v>
      </c>
      <c r="P3" s="5">
        <f aca="true" t="shared" si="2" ref="P3:P13">COUNTIF(AB3:AM3,1)-(11-N3)</f>
        <v>2</v>
      </c>
      <c r="Q3" s="5">
        <f aca="true" t="shared" si="3" ref="Q3:Q13">COUNTIF(AB3:AM3,0)</f>
        <v>2</v>
      </c>
      <c r="R3" s="5">
        <f aca="true" t="shared" si="4" ref="R3:R13">SUM(B3:M3)</f>
        <v>30</v>
      </c>
      <c r="S3" s="5">
        <f>SUM(C$2:C$13)</f>
        <v>18</v>
      </c>
      <c r="T3" s="5">
        <f aca="true" t="shared" si="5" ref="T3:T13">R3-S3</f>
        <v>12</v>
      </c>
      <c r="U3" s="7">
        <f aca="true" t="shared" si="6" ref="U3:U13">SUM(AB3:AM3)-(11-N3)</f>
        <v>17</v>
      </c>
      <c r="AA3" t="s">
        <v>13</v>
      </c>
      <c r="AB3">
        <f>IF(B3&gt;=C$2,IF(B3&gt;C$2,3,1),0)</f>
        <v>0</v>
      </c>
      <c r="AD3">
        <f>IF(D3&gt;=C$4,IF(D3&gt;C$4,3,1),0)</f>
        <v>3</v>
      </c>
      <c r="AE3">
        <f>IF(E3&gt;=C$5,IF(E3&gt;C$5,3,1),0)</f>
        <v>3</v>
      </c>
      <c r="AF3">
        <f>IF(F3&gt;=C$6,IF(F3&gt;C$6,3,1),0)</f>
        <v>3</v>
      </c>
      <c r="AG3">
        <f>IF(G3&gt;=C$7,IF(G3&gt;C$7,3,1),0)</f>
        <v>0</v>
      </c>
      <c r="AH3">
        <f>IF(H3&gt;=C$8,IF(H3&gt;C$8,3,1),0)</f>
        <v>3</v>
      </c>
      <c r="AI3">
        <f>IF(I3&gt;=C$9,IF(I3&gt;C$9,3,1),0)</f>
        <v>1</v>
      </c>
      <c r="AJ3">
        <f>IF(J3&gt;=C$10,IF(J3&gt;C$10,3,1),0)</f>
        <v>3</v>
      </c>
      <c r="AK3">
        <f>IF(K3&gt;=C$11,IF(K3&gt;C$11,3,1),0)</f>
        <v>1</v>
      </c>
      <c r="AL3">
        <f>IF(L3&gt;=C$12,IF(L3&gt;C$12,3,1),0)</f>
        <v>1</v>
      </c>
      <c r="AM3">
        <f>IF(M3&gt;=C$13,IF(M3&gt;C$13,3,1),0)</f>
        <v>1</v>
      </c>
    </row>
    <row r="4" spans="1:39" ht="12.75">
      <c r="A4" s="15" t="s">
        <v>66</v>
      </c>
      <c r="B4" s="5">
        <v>2</v>
      </c>
      <c r="C4" s="5">
        <v>1</v>
      </c>
      <c r="D4" s="19" t="s">
        <v>0</v>
      </c>
      <c r="E4" s="5">
        <v>2</v>
      </c>
      <c r="F4" s="5">
        <v>3</v>
      </c>
      <c r="G4" s="5">
        <v>3</v>
      </c>
      <c r="H4" s="5">
        <v>3</v>
      </c>
      <c r="I4" s="5">
        <v>3</v>
      </c>
      <c r="J4" s="5">
        <v>1</v>
      </c>
      <c r="K4" s="5">
        <v>6</v>
      </c>
      <c r="L4" s="5"/>
      <c r="M4" s="5"/>
      <c r="N4" s="6">
        <f t="shared" si="0"/>
        <v>9</v>
      </c>
      <c r="O4" s="5">
        <f t="shared" si="1"/>
        <v>2</v>
      </c>
      <c r="P4" s="5">
        <f t="shared" si="2"/>
        <v>2</v>
      </c>
      <c r="Q4" s="5">
        <f t="shared" si="3"/>
        <v>5</v>
      </c>
      <c r="R4" s="5">
        <f t="shared" si="4"/>
        <v>24</v>
      </c>
      <c r="S4" s="5">
        <f>SUM(D$2:D$13)</f>
        <v>34</v>
      </c>
      <c r="T4" s="5">
        <f t="shared" si="5"/>
        <v>-10</v>
      </c>
      <c r="U4" s="7">
        <f t="shared" si="6"/>
        <v>8</v>
      </c>
      <c r="AA4" t="s">
        <v>72</v>
      </c>
      <c r="AB4">
        <f>IF(B4&gt;=D$2,IF(B4&gt;D$2,3,1),0)</f>
        <v>1</v>
      </c>
      <c r="AC4">
        <f>IF(C4&gt;=D$3,IF(C4&gt;D$3,3,1),0)</f>
        <v>0</v>
      </c>
      <c r="AE4">
        <f>IF(E4&gt;=D$5,IF(E4&gt;D$5,3,1),0)</f>
        <v>3</v>
      </c>
      <c r="AF4">
        <f>IF(F4&gt;=D$6,IF(F4&gt;D$6,3,1),0)</f>
        <v>0</v>
      </c>
      <c r="AG4">
        <f>IF(G4&gt;=D$7,IF(G4&gt;D$7,3,1),0)</f>
        <v>1</v>
      </c>
      <c r="AH4">
        <f>IF(H4&gt;=D$8,IF(H4&gt;D$8,3,1),0)</f>
        <v>0</v>
      </c>
      <c r="AI4">
        <f>IF(I4&gt;=D$9,IF(I4&gt;D$9,3,1),0)</f>
        <v>0</v>
      </c>
      <c r="AJ4">
        <f>IF(J4&gt;=D$10,IF(J4&gt;D$10,3,1),0)</f>
        <v>0</v>
      </c>
      <c r="AK4">
        <f>IF(K4&gt;=D$11,IF(K4&gt;D$11,3,1),0)</f>
        <v>3</v>
      </c>
      <c r="AL4">
        <f>IF(L4&gt;=D$12,IF(L4&gt;D$12,3,1),0)</f>
        <v>1</v>
      </c>
      <c r="AM4">
        <f>IF(M4&gt;=D$13,IF(M4&gt;D$13,3,1),0)</f>
        <v>1</v>
      </c>
    </row>
    <row r="5" spans="1:39" ht="12.75">
      <c r="A5" s="15" t="s">
        <v>67</v>
      </c>
      <c r="B5" s="5">
        <v>2</v>
      </c>
      <c r="C5" s="5">
        <v>1</v>
      </c>
      <c r="D5" s="5">
        <v>1</v>
      </c>
      <c r="E5" s="19" t="s">
        <v>0</v>
      </c>
      <c r="F5" s="5">
        <v>3</v>
      </c>
      <c r="G5" s="5">
        <v>3</v>
      </c>
      <c r="H5" s="5">
        <v>5</v>
      </c>
      <c r="I5" s="5">
        <v>1</v>
      </c>
      <c r="J5" s="5">
        <v>2</v>
      </c>
      <c r="K5" s="5">
        <v>4</v>
      </c>
      <c r="L5" s="5"/>
      <c r="M5" s="5"/>
      <c r="N5" s="6">
        <f t="shared" si="0"/>
        <v>9</v>
      </c>
      <c r="O5" s="5">
        <f t="shared" si="1"/>
        <v>4</v>
      </c>
      <c r="P5" s="5">
        <f t="shared" si="2"/>
        <v>1</v>
      </c>
      <c r="Q5" s="5">
        <f t="shared" si="3"/>
        <v>4</v>
      </c>
      <c r="R5" s="5">
        <f t="shared" si="4"/>
        <v>22</v>
      </c>
      <c r="S5" s="5">
        <f>SUM(E$2:E$13)</f>
        <v>17</v>
      </c>
      <c r="T5" s="5">
        <f t="shared" si="5"/>
        <v>5</v>
      </c>
      <c r="U5" s="7">
        <f t="shared" si="6"/>
        <v>13</v>
      </c>
      <c r="AA5" t="s">
        <v>73</v>
      </c>
      <c r="AB5">
        <f>IF(B5&gt;=E$2,IF(B5&gt;E$2,3,1),0)</f>
        <v>0</v>
      </c>
      <c r="AC5">
        <f>IF(C5&gt;=E$3,IF(C5&gt;E$3,3,1),0)</f>
        <v>0</v>
      </c>
      <c r="AD5">
        <f>IF(D5&gt;=E$4,IF(D5&gt;E$4,3,1),0)</f>
        <v>0</v>
      </c>
      <c r="AF5">
        <f>IF(F5&gt;=E$6,IF(F5&gt;E$6,3,1),0)</f>
        <v>0</v>
      </c>
      <c r="AG5">
        <f>IF(G5&gt;=E$7,IF(G5&gt;E$7,3,1),0)</f>
        <v>3</v>
      </c>
      <c r="AH5">
        <f>IF(H5&gt;=E$8,IF(H5&gt;E$8,3,1),0)</f>
        <v>3</v>
      </c>
      <c r="AI5">
        <f>IF(I5&gt;=E$9,IF(I5&gt;E$9,3,1),0)</f>
        <v>3</v>
      </c>
      <c r="AJ5">
        <f>IF(J5&gt;=E$10,IF(J5&gt;E$10,3,1),0)</f>
        <v>1</v>
      </c>
      <c r="AK5">
        <f>IF(K5&gt;=E$11,IF(K5&gt;E$11,3,1),0)</f>
        <v>3</v>
      </c>
      <c r="AL5">
        <f>IF(L5&gt;=E$12,IF(L5&gt;E$12,3,1),0)</f>
        <v>1</v>
      </c>
      <c r="AM5">
        <f>IF(M5&gt;=E$13,IF(M5&gt;E$13,3,1),0)</f>
        <v>1</v>
      </c>
    </row>
    <row r="6" spans="1:39" ht="12.75">
      <c r="A6" s="15" t="s">
        <v>9</v>
      </c>
      <c r="B6" s="5">
        <v>1</v>
      </c>
      <c r="C6" s="5">
        <v>1</v>
      </c>
      <c r="D6" s="5">
        <v>5</v>
      </c>
      <c r="E6" s="5">
        <v>4</v>
      </c>
      <c r="F6" s="19" t="s">
        <v>0</v>
      </c>
      <c r="G6" s="5">
        <v>3</v>
      </c>
      <c r="H6" s="5">
        <v>2</v>
      </c>
      <c r="I6" s="5">
        <v>2</v>
      </c>
      <c r="J6" s="5">
        <v>2</v>
      </c>
      <c r="K6" s="5">
        <v>3</v>
      </c>
      <c r="L6" s="5"/>
      <c r="M6" s="5"/>
      <c r="N6" s="6">
        <f t="shared" si="0"/>
        <v>9</v>
      </c>
      <c r="O6" s="5">
        <f t="shared" si="1"/>
        <v>5</v>
      </c>
      <c r="P6" s="5">
        <f t="shared" si="2"/>
        <v>1</v>
      </c>
      <c r="Q6" s="5">
        <f t="shared" si="3"/>
        <v>3</v>
      </c>
      <c r="R6" s="5">
        <f t="shared" si="4"/>
        <v>23</v>
      </c>
      <c r="S6" s="5">
        <f>SUM(F$2:F$13)</f>
        <v>27</v>
      </c>
      <c r="T6" s="5">
        <f t="shared" si="5"/>
        <v>-4</v>
      </c>
      <c r="U6" s="7">
        <f t="shared" si="6"/>
        <v>16</v>
      </c>
      <c r="AA6" t="s">
        <v>12</v>
      </c>
      <c r="AB6">
        <f>IF(B6&gt;=F$2,IF(B6&gt;F$2,3,1),0)</f>
        <v>0</v>
      </c>
      <c r="AC6">
        <f>IF(C6&gt;=F$3,IF(C6&gt;F$3,3,1),0)</f>
        <v>0</v>
      </c>
      <c r="AD6">
        <f>IF(D6&gt;=F$4,IF(D6&gt;F$4,3,1),0)</f>
        <v>3</v>
      </c>
      <c r="AE6">
        <f>IF(E6&gt;=F$5,IF(E6&gt;F$5,3,1),0)</f>
        <v>3</v>
      </c>
      <c r="AG6">
        <f>IF(G6&gt;=F$7,IF(G6&gt;F$7,3,1),0)</f>
        <v>1</v>
      </c>
      <c r="AH6">
        <f>IF(H6&gt;=F$8,IF(H6&gt;F$8,3,1),0)</f>
        <v>3</v>
      </c>
      <c r="AI6">
        <f>IF(I6&gt;=F$9,IF(I6&gt;F$9,3,1),0)</f>
        <v>0</v>
      </c>
      <c r="AJ6">
        <f>IF(J6&gt;=F$10,IF(J6&gt;F$10,3,1),0)</f>
        <v>3</v>
      </c>
      <c r="AK6">
        <f>IF(K6&gt;=F$11,IF(K6&gt;F$11,3,1),0)</f>
        <v>3</v>
      </c>
      <c r="AL6">
        <f>IF(L6&gt;=F$12,IF(L6&gt;F$12,3,1),0)</f>
        <v>1</v>
      </c>
      <c r="AM6">
        <f>IF(M6&gt;=F$13,IF(M6&gt;F$13,3,1),0)</f>
        <v>1</v>
      </c>
    </row>
    <row r="7" spans="1:39" ht="12.75">
      <c r="A7" s="15" t="s">
        <v>68</v>
      </c>
      <c r="B7" s="5">
        <v>0</v>
      </c>
      <c r="C7" s="5">
        <v>3</v>
      </c>
      <c r="D7" s="5">
        <v>3</v>
      </c>
      <c r="E7" s="5">
        <v>0</v>
      </c>
      <c r="F7" s="5">
        <v>3</v>
      </c>
      <c r="G7" s="19" t="s">
        <v>0</v>
      </c>
      <c r="H7" s="5">
        <v>5</v>
      </c>
      <c r="I7" s="5">
        <v>0</v>
      </c>
      <c r="J7" s="5">
        <v>3</v>
      </c>
      <c r="K7" s="5">
        <v>3</v>
      </c>
      <c r="L7" s="5"/>
      <c r="M7" s="5"/>
      <c r="N7" s="6">
        <f t="shared" si="0"/>
        <v>9</v>
      </c>
      <c r="O7" s="5">
        <f t="shared" si="1"/>
        <v>4</v>
      </c>
      <c r="P7" s="5">
        <f t="shared" si="2"/>
        <v>2</v>
      </c>
      <c r="Q7" s="5">
        <f t="shared" si="3"/>
        <v>3</v>
      </c>
      <c r="R7" s="5">
        <f t="shared" si="4"/>
        <v>20</v>
      </c>
      <c r="S7" s="5">
        <f>SUM(G$2:G$13)</f>
        <v>23</v>
      </c>
      <c r="T7" s="5">
        <f t="shared" si="5"/>
        <v>-3</v>
      </c>
      <c r="U7" s="7">
        <f t="shared" si="6"/>
        <v>14</v>
      </c>
      <c r="AA7" t="s">
        <v>74</v>
      </c>
      <c r="AB7">
        <f>IF(B7&gt;=G$2,IF(B7&gt;G$2,3,1),0)</f>
        <v>0</v>
      </c>
      <c r="AC7">
        <f>IF(C7&gt;=G$3,IF(C7&gt;G$3,3,1),0)</f>
        <v>3</v>
      </c>
      <c r="AD7">
        <f>IF(D7&gt;=G$4,IF(D7&gt;G$4,3,1),0)</f>
        <v>1</v>
      </c>
      <c r="AE7">
        <f>IF(E7&gt;=G$5,IF(E7&gt;G$5,3,1),0)</f>
        <v>0</v>
      </c>
      <c r="AF7">
        <f>IF(F7&gt;=G$6,IF(F7&gt;G$6,3,1),0)</f>
        <v>1</v>
      </c>
      <c r="AH7">
        <f>IF(H7&gt;=G$8,IF(H7&gt;G$8,3,1),0)</f>
        <v>3</v>
      </c>
      <c r="AI7">
        <f>IF(I7&gt;=G$9,IF(I7&gt;G$9,3,1),0)</f>
        <v>0</v>
      </c>
      <c r="AJ7">
        <f>IF(J7&gt;=G$10,IF(J7&gt;G$10,3,1),0)</f>
        <v>3</v>
      </c>
      <c r="AK7">
        <f>IF(K7&gt;=G$11,IF(K7&gt;G$11,3,1),0)</f>
        <v>3</v>
      </c>
      <c r="AL7">
        <f>IF(L7&gt;=G$12,IF(L7&gt;G$12,3,1),0)</f>
        <v>1</v>
      </c>
      <c r="AM7">
        <f>IF(M7&gt;=G$13,IF(M7&gt;G$13,3,1),0)</f>
        <v>1</v>
      </c>
    </row>
    <row r="8" spans="1:39" ht="12.75">
      <c r="A8" s="15" t="s">
        <v>11</v>
      </c>
      <c r="B8" s="5">
        <v>1</v>
      </c>
      <c r="C8" s="5">
        <v>2</v>
      </c>
      <c r="D8" s="5">
        <v>4</v>
      </c>
      <c r="E8" s="5">
        <v>1</v>
      </c>
      <c r="F8" s="5">
        <v>1</v>
      </c>
      <c r="G8" s="5">
        <v>1</v>
      </c>
      <c r="H8" s="19" t="s">
        <v>0</v>
      </c>
      <c r="I8" s="5">
        <v>0</v>
      </c>
      <c r="J8" s="5">
        <v>0</v>
      </c>
      <c r="K8" s="5">
        <v>0</v>
      </c>
      <c r="L8" s="5"/>
      <c r="M8" s="5"/>
      <c r="N8" s="6">
        <f t="shared" si="0"/>
        <v>9</v>
      </c>
      <c r="O8" s="5">
        <f t="shared" si="1"/>
        <v>1</v>
      </c>
      <c r="P8" s="5">
        <f t="shared" si="2"/>
        <v>0</v>
      </c>
      <c r="Q8" s="5">
        <f t="shared" si="3"/>
        <v>8</v>
      </c>
      <c r="R8" s="5">
        <f t="shared" si="4"/>
        <v>10</v>
      </c>
      <c r="S8" s="5">
        <f>SUM(H$2:H$13)</f>
        <v>30</v>
      </c>
      <c r="T8" s="5">
        <f t="shared" si="5"/>
        <v>-20</v>
      </c>
      <c r="U8" s="7">
        <f t="shared" si="6"/>
        <v>3</v>
      </c>
      <c r="AA8" t="s">
        <v>14</v>
      </c>
      <c r="AB8">
        <f>IF(B8&gt;=H$2,IF(B8&gt;H$2,3,1),0)</f>
        <v>0</v>
      </c>
      <c r="AC8">
        <f>IF(C8&gt;=H$3,IF(C8&gt;H$3,3,1),0)</f>
        <v>0</v>
      </c>
      <c r="AD8">
        <f>IF(D8&gt;=H$4,IF(D8&gt;H$4,3,1),0)</f>
        <v>3</v>
      </c>
      <c r="AE8">
        <f>IF(E8&gt;=H$5,IF(E8&gt;H$5,3,1),0)</f>
        <v>0</v>
      </c>
      <c r="AF8">
        <f>IF(F8&gt;=H$6,IF(F8&gt;H$6,3,1),0)</f>
        <v>0</v>
      </c>
      <c r="AG8">
        <f>IF(G8&gt;=H$7,IF(G8&gt;H$7,3,1),0)</f>
        <v>0</v>
      </c>
      <c r="AI8">
        <f>IF(I8&gt;=H$9,IF(I8&gt;H$9,3,1),0)</f>
        <v>0</v>
      </c>
      <c r="AJ8">
        <f>IF(J8&gt;=H$10,IF(J8&gt;H$10,3,1),0)</f>
        <v>0</v>
      </c>
      <c r="AK8">
        <f>IF(K8&gt;=H$11,IF(K8&gt;H$11,3,1),0)</f>
        <v>0</v>
      </c>
      <c r="AL8">
        <f>IF(L8&gt;=H$12,IF(L8&gt;H$12,3,1),0)</f>
        <v>1</v>
      </c>
      <c r="AM8">
        <f>IF(M8&gt;=H$13,IF(M8&gt;H$13,3,1),0)</f>
        <v>1</v>
      </c>
    </row>
    <row r="9" spans="1:39" ht="12.75">
      <c r="A9" s="15" t="s">
        <v>69</v>
      </c>
      <c r="B9" s="5">
        <v>0</v>
      </c>
      <c r="C9" s="5">
        <v>2</v>
      </c>
      <c r="D9" s="5">
        <v>6</v>
      </c>
      <c r="E9" s="5">
        <v>0</v>
      </c>
      <c r="F9" s="5">
        <v>7</v>
      </c>
      <c r="G9" s="5">
        <v>4</v>
      </c>
      <c r="H9" s="5">
        <v>1</v>
      </c>
      <c r="I9" s="19" t="s">
        <v>0</v>
      </c>
      <c r="J9" s="5">
        <v>4</v>
      </c>
      <c r="K9" s="5">
        <v>0</v>
      </c>
      <c r="L9" s="5"/>
      <c r="M9" s="5"/>
      <c r="N9" s="6">
        <f t="shared" si="0"/>
        <v>9</v>
      </c>
      <c r="O9" s="5">
        <f t="shared" si="1"/>
        <v>5</v>
      </c>
      <c r="P9" s="5">
        <f t="shared" si="2"/>
        <v>2</v>
      </c>
      <c r="Q9" s="5">
        <f t="shared" si="3"/>
        <v>2</v>
      </c>
      <c r="R9" s="5">
        <f t="shared" si="4"/>
        <v>24</v>
      </c>
      <c r="S9" s="5">
        <f>SUM(I$2:I$13)</f>
        <v>14</v>
      </c>
      <c r="T9" s="5">
        <f t="shared" si="5"/>
        <v>10</v>
      </c>
      <c r="U9" s="7">
        <f t="shared" si="6"/>
        <v>17</v>
      </c>
      <c r="AA9" t="s">
        <v>75</v>
      </c>
      <c r="AB9">
        <f>IF(B9&gt;=I$2,IF(B9&gt;I$2,3,1),0)</f>
        <v>1</v>
      </c>
      <c r="AC9">
        <f>IF(C9&gt;=I$3,IF(C9&gt;I$3,3,1),0)</f>
        <v>1</v>
      </c>
      <c r="AD9">
        <f>IF(D9&gt;=I$4,IF(D9&gt;I$4,3,1),0)</f>
        <v>3</v>
      </c>
      <c r="AE9">
        <f>IF(E9&gt;=I$5,IF(E9&gt;I$5,3,1),0)</f>
        <v>0</v>
      </c>
      <c r="AF9">
        <f>IF(F9&gt;=I$6,IF(F9&gt;I$6,3,1),0)</f>
        <v>3</v>
      </c>
      <c r="AG9">
        <f>IF(G9&gt;=I$7,IF(G9&gt;I$7,3,1),0)</f>
        <v>3</v>
      </c>
      <c r="AH9">
        <f>IF(H9&gt;=I$8,IF(H9&gt;I$8,3,1),0)</f>
        <v>3</v>
      </c>
      <c r="AJ9">
        <f>IF(J9&gt;=I$10,IF(J9&gt;I$10,3,1),0)</f>
        <v>3</v>
      </c>
      <c r="AK9">
        <f>IF(K9&gt;=I$11,IF(K9&gt;I$11,3,1),0)</f>
        <v>0</v>
      </c>
      <c r="AL9">
        <f>IF(L9&gt;=I$12,IF(L9&gt;I$12,3,1),0)</f>
        <v>1</v>
      </c>
      <c r="AM9">
        <f>IF(M9&gt;=I$13,IF(M9&gt;I$13,3,1),0)</f>
        <v>1</v>
      </c>
    </row>
    <row r="10" spans="1:39" ht="12.75">
      <c r="A10" s="15" t="s">
        <v>49</v>
      </c>
      <c r="B10" s="5">
        <v>3</v>
      </c>
      <c r="C10" s="5">
        <v>0</v>
      </c>
      <c r="D10" s="5">
        <v>3</v>
      </c>
      <c r="E10" s="5">
        <v>2</v>
      </c>
      <c r="F10" s="5">
        <v>1</v>
      </c>
      <c r="G10" s="5">
        <v>2</v>
      </c>
      <c r="H10" s="5">
        <v>3</v>
      </c>
      <c r="I10" s="5">
        <v>2</v>
      </c>
      <c r="J10" s="19" t="s">
        <v>0</v>
      </c>
      <c r="K10" s="5">
        <v>2</v>
      </c>
      <c r="L10" s="5"/>
      <c r="M10" s="5"/>
      <c r="N10" s="6">
        <f t="shared" si="0"/>
        <v>9</v>
      </c>
      <c r="O10" s="5">
        <f t="shared" si="1"/>
        <v>2</v>
      </c>
      <c r="P10" s="5">
        <f t="shared" si="2"/>
        <v>2</v>
      </c>
      <c r="Q10" s="5">
        <f t="shared" si="3"/>
        <v>5</v>
      </c>
      <c r="R10" s="5">
        <f t="shared" si="4"/>
        <v>18</v>
      </c>
      <c r="S10" s="5">
        <f>SUM(J$2:J$13)</f>
        <v>23</v>
      </c>
      <c r="T10" s="5">
        <f t="shared" si="5"/>
        <v>-5</v>
      </c>
      <c r="U10" s="7">
        <f t="shared" si="6"/>
        <v>8</v>
      </c>
      <c r="AA10" t="s">
        <v>50</v>
      </c>
      <c r="AB10">
        <f>IF(B10&gt;=J$2,IF(B10&gt;J$2,3,1),0)</f>
        <v>0</v>
      </c>
      <c r="AC10">
        <f>IF(C10&gt;=J$3,IF(C10&gt;J$3,3,1),0)</f>
        <v>0</v>
      </c>
      <c r="AD10">
        <f>IF(D10&gt;=J$4,IF(D10&gt;J$4,3,1),0)</f>
        <v>3</v>
      </c>
      <c r="AE10">
        <f>IF(E10&gt;=J$5,IF(E10&gt;J$5,3,1),0)</f>
        <v>1</v>
      </c>
      <c r="AF10">
        <f>IF(F10&gt;=J$6,IF(F10&gt;J$6,3,1),0)</f>
        <v>0</v>
      </c>
      <c r="AG10">
        <f>IF(G10&gt;=J$7,IF(G10&gt;J$7,3,1),0)</f>
        <v>0</v>
      </c>
      <c r="AH10">
        <f>IF(H10&gt;=J$8,IF(H10&gt;J$8,3,1),0)</f>
        <v>3</v>
      </c>
      <c r="AI10">
        <f>IF(I10&gt;=J$9,IF(I10&gt;J$9,3,1),0)</f>
        <v>0</v>
      </c>
      <c r="AK10">
        <f>IF(K10&gt;=J$11,IF(K10&gt;J$11,3,1),0)</f>
        <v>1</v>
      </c>
      <c r="AL10">
        <f>IF(L10&gt;=J$12,IF(L10&gt;J$12,3,1),0)</f>
        <v>1</v>
      </c>
      <c r="AM10">
        <f>IF(M10&gt;=J$13,IF(M10&gt;J$13,3,1),0)</f>
        <v>1</v>
      </c>
    </row>
    <row r="11" spans="1:39" ht="12.75">
      <c r="A11" s="15" t="s">
        <v>70</v>
      </c>
      <c r="B11" s="5">
        <v>2</v>
      </c>
      <c r="C11" s="5">
        <v>2</v>
      </c>
      <c r="D11" s="5">
        <v>2</v>
      </c>
      <c r="E11" s="5">
        <v>1</v>
      </c>
      <c r="F11" s="5">
        <v>2</v>
      </c>
      <c r="G11" s="5">
        <v>1</v>
      </c>
      <c r="H11" s="5">
        <v>3</v>
      </c>
      <c r="I11" s="5">
        <v>4</v>
      </c>
      <c r="J11" s="5">
        <v>2</v>
      </c>
      <c r="K11" s="19" t="s">
        <v>0</v>
      </c>
      <c r="L11" s="5"/>
      <c r="M11" s="5"/>
      <c r="N11" s="6">
        <f t="shared" si="0"/>
        <v>9</v>
      </c>
      <c r="O11" s="5">
        <f t="shared" si="1"/>
        <v>2</v>
      </c>
      <c r="P11" s="5">
        <f t="shared" si="2"/>
        <v>2</v>
      </c>
      <c r="Q11" s="5">
        <f t="shared" si="3"/>
        <v>5</v>
      </c>
      <c r="R11" s="5">
        <f t="shared" si="4"/>
        <v>19</v>
      </c>
      <c r="S11" s="5">
        <f>SUM(K$2:K$13)</f>
        <v>27</v>
      </c>
      <c r="T11" s="5">
        <f t="shared" si="5"/>
        <v>-8</v>
      </c>
      <c r="U11" s="7">
        <f t="shared" si="6"/>
        <v>8</v>
      </c>
      <c r="AA11" t="s">
        <v>76</v>
      </c>
      <c r="AB11">
        <f>IF(B11&gt;=K$2,IF(B11&gt;K$2,3,1),0)</f>
        <v>0</v>
      </c>
      <c r="AC11">
        <f>IF(C11&gt;=K$3,IF(C11&gt;K$3,3,1),0)</f>
        <v>1</v>
      </c>
      <c r="AD11">
        <f>IF(D11&gt;=K$4,IF(D11&gt;K$4,3,1),0)</f>
        <v>0</v>
      </c>
      <c r="AE11">
        <f>IF(E11&gt;=K$5,IF(E11&gt;K$5,3,1),0)</f>
        <v>0</v>
      </c>
      <c r="AF11">
        <f>IF(F11&gt;=K$6,IF(F11&gt;K$6,3,1),0)</f>
        <v>0</v>
      </c>
      <c r="AG11">
        <f>IF(G11&gt;=K$7,IF(G11&gt;K$7,3,1),0)</f>
        <v>0</v>
      </c>
      <c r="AH11">
        <f>IF(H11&gt;=K$8,IF(H11&gt;K$8,3,1),0)</f>
        <v>3</v>
      </c>
      <c r="AI11">
        <f>IF(I11&gt;=K$9,IF(I11&gt;K$9,3,1),0)</f>
        <v>3</v>
      </c>
      <c r="AJ11">
        <f>IF(J11&gt;=K$10,IF(J11&gt;K$10,3,1),0)</f>
        <v>1</v>
      </c>
      <c r="AL11">
        <f>IF(L11&gt;=K$12,IF(L11&gt;K$12,3,1),0)</f>
        <v>1</v>
      </c>
      <c r="AM11">
        <f>IF(M11&gt;=K$13,IF(M11&gt;K$13,3,1),0)</f>
        <v>1</v>
      </c>
    </row>
    <row r="12" spans="1:39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19" t="s">
        <v>0</v>
      </c>
      <c r="M12" s="5"/>
      <c r="N12" s="6">
        <f t="shared" si="0"/>
        <v>0</v>
      </c>
      <c r="O12" s="5">
        <f t="shared" si="1"/>
        <v>0</v>
      </c>
      <c r="P12" s="5">
        <f t="shared" si="2"/>
        <v>0</v>
      </c>
      <c r="Q12" s="5">
        <f t="shared" si="3"/>
        <v>0</v>
      </c>
      <c r="R12" s="5">
        <f t="shared" si="4"/>
        <v>0</v>
      </c>
      <c r="S12" s="5">
        <f>SUM(L$2:L$13)</f>
        <v>0</v>
      </c>
      <c r="T12" s="5">
        <f t="shared" si="5"/>
        <v>0</v>
      </c>
      <c r="U12" s="7">
        <f t="shared" si="6"/>
        <v>0</v>
      </c>
      <c r="AB12">
        <f>IF(B12&gt;=L$2,IF(B12&gt;L$2,3,1),0)</f>
        <v>1</v>
      </c>
      <c r="AC12">
        <f>IF(C12&gt;=L$3,IF(C12&gt;L$3,3,1),0)</f>
        <v>1</v>
      </c>
      <c r="AD12">
        <f>IF(D12&gt;=L$4,IF(D12&gt;L$4,3,1),0)</f>
        <v>1</v>
      </c>
      <c r="AE12">
        <f>IF(E12&gt;=L$5,IF(E12&gt;L$5,3,1),0)</f>
        <v>1</v>
      </c>
      <c r="AF12">
        <f>IF(F12&gt;=L$6,IF(F12&gt;L$6,3,1),0)</f>
        <v>1</v>
      </c>
      <c r="AG12">
        <f>IF(G12&gt;=L$7,IF(G12&gt;L$7,3,1),0)</f>
        <v>1</v>
      </c>
      <c r="AH12">
        <f>IF(H12&gt;=L$8,IF(H12&gt;L$8,3,1),0)</f>
        <v>1</v>
      </c>
      <c r="AI12">
        <f>IF(I12&gt;=L$9,IF(I12&gt;L$9,3,1),0)</f>
        <v>1</v>
      </c>
      <c r="AJ12">
        <f>IF(J12&gt;=L$10,IF(J12&gt;L$10,3,1),0)</f>
        <v>1</v>
      </c>
      <c r="AK12">
        <f>IF(K12&gt;=L$11,IF(K12&gt;L$11,3,1),0)</f>
        <v>1</v>
      </c>
      <c r="AM12">
        <f>IF(M12&gt;=L$13,IF(M12&gt;L$13,3,1),0)</f>
        <v>1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0"/>
        <v>0</v>
      </c>
      <c r="O13" s="9">
        <f t="shared" si="1"/>
        <v>0</v>
      </c>
      <c r="P13" s="9">
        <f t="shared" si="2"/>
        <v>0</v>
      </c>
      <c r="Q13" s="9">
        <f t="shared" si="3"/>
        <v>0</v>
      </c>
      <c r="R13" s="9">
        <f t="shared" si="4"/>
        <v>0</v>
      </c>
      <c r="S13" s="9">
        <f>SUM(M$2:M$13)</f>
        <v>0</v>
      </c>
      <c r="T13" s="9">
        <f t="shared" si="5"/>
        <v>0</v>
      </c>
      <c r="U13" s="10">
        <f t="shared" si="6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ht="12.75">
      <c r="S14" s="1"/>
    </row>
    <row r="15" spans="1:30" ht="12.75">
      <c r="A15" s="17"/>
      <c r="K15" s="29" t="s">
        <v>16</v>
      </c>
      <c r="L15" s="21" t="s">
        <v>77</v>
      </c>
      <c r="M15" s="22"/>
      <c r="N15" s="31" t="s">
        <v>55</v>
      </c>
      <c r="O15" s="26"/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24</v>
      </c>
      <c r="AB15" s="36" t="s">
        <v>25</v>
      </c>
      <c r="AC15" s="36" t="s">
        <v>26</v>
      </c>
      <c r="AD15" s="37" t="s">
        <v>27</v>
      </c>
    </row>
    <row r="16" spans="1:30" ht="12.75">
      <c r="A16" s="17"/>
      <c r="K16" s="29"/>
      <c r="L16" s="21"/>
      <c r="M16" s="22"/>
      <c r="N16" s="31"/>
      <c r="O16" s="26"/>
      <c r="P16" s="41" t="s">
        <v>28</v>
      </c>
      <c r="Q16" s="38" t="s">
        <v>65</v>
      </c>
      <c r="R16" s="32"/>
      <c r="S16" s="34">
        <v>1</v>
      </c>
      <c r="T16" s="12">
        <v>1</v>
      </c>
      <c r="U16" s="12">
        <v>0</v>
      </c>
      <c r="V16" s="12">
        <v>0</v>
      </c>
      <c r="W16" s="34">
        <v>7</v>
      </c>
      <c r="X16" s="34">
        <v>2</v>
      </c>
      <c r="Y16" s="12">
        <v>5</v>
      </c>
      <c r="Z16" s="34">
        <v>3</v>
      </c>
      <c r="AA16" s="11"/>
      <c r="AB16" s="12"/>
      <c r="AC16" s="12"/>
      <c r="AD16" s="13"/>
    </row>
    <row r="17" spans="1:30" ht="12.75">
      <c r="A17" s="17"/>
      <c r="K17" s="29">
        <v>1</v>
      </c>
      <c r="L17" s="22" t="s">
        <v>71</v>
      </c>
      <c r="M17" s="22" t="s">
        <v>76</v>
      </c>
      <c r="N17" s="24">
        <v>0.5833333333333334</v>
      </c>
      <c r="O17" s="26" t="s">
        <v>64</v>
      </c>
      <c r="P17" s="41" t="s">
        <v>29</v>
      </c>
      <c r="Q17" s="39" t="s">
        <v>67</v>
      </c>
      <c r="R17" s="27"/>
      <c r="S17" s="34">
        <v>1</v>
      </c>
      <c r="T17" s="5">
        <v>1</v>
      </c>
      <c r="U17" s="5">
        <v>0</v>
      </c>
      <c r="V17" s="5">
        <v>0</v>
      </c>
      <c r="W17" s="34">
        <v>5</v>
      </c>
      <c r="X17" s="34">
        <v>1</v>
      </c>
      <c r="Y17" s="5">
        <v>4</v>
      </c>
      <c r="Z17" s="34">
        <v>3</v>
      </c>
      <c r="AA17" s="6"/>
      <c r="AB17" s="5"/>
      <c r="AC17" s="5"/>
      <c r="AD17" s="7"/>
    </row>
    <row r="18" spans="1:30" ht="12.75">
      <c r="A18" s="17"/>
      <c r="K18" s="29">
        <v>2</v>
      </c>
      <c r="L18" s="22" t="s">
        <v>13</v>
      </c>
      <c r="M18" s="22" t="s">
        <v>50</v>
      </c>
      <c r="N18" s="24">
        <v>0.5833333333333334</v>
      </c>
      <c r="O18" s="26" t="s">
        <v>52</v>
      </c>
      <c r="P18" s="41" t="s">
        <v>30</v>
      </c>
      <c r="Q18" s="15" t="s">
        <v>98</v>
      </c>
      <c r="R18" s="27"/>
      <c r="S18" s="34">
        <v>1</v>
      </c>
      <c r="T18" s="5">
        <v>1</v>
      </c>
      <c r="U18" s="5">
        <v>0</v>
      </c>
      <c r="V18" s="5">
        <v>0</v>
      </c>
      <c r="W18" s="34">
        <v>6</v>
      </c>
      <c r="X18" s="34">
        <v>3</v>
      </c>
      <c r="Y18" s="5">
        <v>3</v>
      </c>
      <c r="Z18" s="34">
        <v>3</v>
      </c>
      <c r="AA18" s="6"/>
      <c r="AB18" s="5"/>
      <c r="AC18" s="5"/>
      <c r="AD18" s="7"/>
    </row>
    <row r="19" spans="1:30" ht="12.75">
      <c r="A19" s="17"/>
      <c r="K19" s="29">
        <v>3</v>
      </c>
      <c r="L19" s="22" t="s">
        <v>72</v>
      </c>
      <c r="M19" s="22" t="s">
        <v>75</v>
      </c>
      <c r="N19" s="24">
        <v>0.5833333333333334</v>
      </c>
      <c r="O19" s="26" t="s">
        <v>86</v>
      </c>
      <c r="P19" s="41" t="s">
        <v>31</v>
      </c>
      <c r="Q19" s="39" t="s">
        <v>10</v>
      </c>
      <c r="R19" s="27"/>
      <c r="S19" s="34">
        <v>1</v>
      </c>
      <c r="T19" s="5">
        <v>1</v>
      </c>
      <c r="U19" s="5">
        <v>0</v>
      </c>
      <c r="V19" s="5">
        <v>0</v>
      </c>
      <c r="W19" s="34">
        <v>3</v>
      </c>
      <c r="X19" s="34">
        <v>0</v>
      </c>
      <c r="Y19" s="5">
        <v>3</v>
      </c>
      <c r="Z19" s="34">
        <v>3</v>
      </c>
      <c r="AA19" s="6"/>
      <c r="AB19" s="5"/>
      <c r="AC19" s="5"/>
      <c r="AD19" s="7"/>
    </row>
    <row r="20" spans="1:30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73</v>
      </c>
      <c r="M20" s="22" t="s">
        <v>17</v>
      </c>
      <c r="N20" s="24">
        <v>0.5833333333333334</v>
      </c>
      <c r="O20" s="26" t="s">
        <v>87</v>
      </c>
      <c r="P20" s="41" t="s">
        <v>32</v>
      </c>
      <c r="Q20" s="39" t="s">
        <v>68</v>
      </c>
      <c r="R20" s="27"/>
      <c r="S20" s="34">
        <v>1</v>
      </c>
      <c r="T20" s="5">
        <v>0</v>
      </c>
      <c r="U20" s="5">
        <v>1</v>
      </c>
      <c r="V20" s="5">
        <v>0</v>
      </c>
      <c r="W20" s="34">
        <v>3</v>
      </c>
      <c r="X20" s="34">
        <v>3</v>
      </c>
      <c r="Y20" s="5">
        <v>0</v>
      </c>
      <c r="Z20" s="34">
        <v>1</v>
      </c>
      <c r="AA20" s="6"/>
      <c r="AB20" s="5"/>
      <c r="AC20" s="5"/>
      <c r="AD20" s="7"/>
    </row>
    <row r="21" spans="1:30" ht="12.75">
      <c r="A21" s="18" t="s">
        <v>65</v>
      </c>
      <c r="B21" s="11">
        <f>$N$2</f>
        <v>9</v>
      </c>
      <c r="C21" s="12">
        <f>$O$2</f>
        <v>7</v>
      </c>
      <c r="D21" s="12">
        <f>$P$2</f>
        <v>2</v>
      </c>
      <c r="E21" s="12">
        <f>$Q$2</f>
        <v>0</v>
      </c>
      <c r="F21" s="12">
        <f>$R$2</f>
        <v>36</v>
      </c>
      <c r="G21" s="12">
        <f>$S$2</f>
        <v>13</v>
      </c>
      <c r="H21" s="12">
        <f>$T$2</f>
        <v>23</v>
      </c>
      <c r="I21" s="13">
        <f>$U$2</f>
        <v>23</v>
      </c>
      <c r="J21">
        <v>1</v>
      </c>
      <c r="K21" s="29">
        <v>5</v>
      </c>
      <c r="L21" s="22" t="s">
        <v>12</v>
      </c>
      <c r="M21" s="22" t="s">
        <v>74</v>
      </c>
      <c r="N21" s="24">
        <v>0.5833333333333334</v>
      </c>
      <c r="O21" s="26" t="s">
        <v>88</v>
      </c>
      <c r="P21" s="41" t="s">
        <v>33</v>
      </c>
      <c r="Q21" s="39" t="s">
        <v>9</v>
      </c>
      <c r="R21" s="27"/>
      <c r="S21" s="34">
        <v>1</v>
      </c>
      <c r="T21" s="5">
        <v>0</v>
      </c>
      <c r="U21" s="5">
        <v>1</v>
      </c>
      <c r="V21" s="5">
        <v>0</v>
      </c>
      <c r="W21" s="34">
        <v>3</v>
      </c>
      <c r="X21" s="34">
        <v>3</v>
      </c>
      <c r="Y21" s="5">
        <v>0</v>
      </c>
      <c r="Z21" s="34">
        <v>1</v>
      </c>
      <c r="AA21" s="6"/>
      <c r="AB21" s="5"/>
      <c r="AC21" s="5"/>
      <c r="AD21" s="7"/>
    </row>
    <row r="22" spans="1:30" ht="12.75">
      <c r="A22" s="15" t="s">
        <v>10</v>
      </c>
      <c r="B22" s="6">
        <f>$N$3</f>
        <v>9</v>
      </c>
      <c r="C22" s="5">
        <f>$O$3</f>
        <v>5</v>
      </c>
      <c r="D22" s="5">
        <f>$P$3</f>
        <v>2</v>
      </c>
      <c r="E22" s="5">
        <f>$Q$3</f>
        <v>2</v>
      </c>
      <c r="F22" s="5">
        <f>$R$3</f>
        <v>30</v>
      </c>
      <c r="G22" s="5">
        <f>$S$3</f>
        <v>18</v>
      </c>
      <c r="H22" s="5">
        <f>$T$3</f>
        <v>12</v>
      </c>
      <c r="I22" s="7">
        <f>$U$3</f>
        <v>17</v>
      </c>
      <c r="J22">
        <v>2</v>
      </c>
      <c r="K22" s="29"/>
      <c r="M22" s="22"/>
      <c r="N22" s="30"/>
      <c r="O22" s="26"/>
      <c r="P22" s="41" t="s">
        <v>34</v>
      </c>
      <c r="Q22" s="39" t="s">
        <v>66</v>
      </c>
      <c r="R22" s="27"/>
      <c r="S22" s="34">
        <v>1</v>
      </c>
      <c r="T22" s="5">
        <v>0</v>
      </c>
      <c r="U22" s="5">
        <v>0</v>
      </c>
      <c r="V22" s="5">
        <v>1</v>
      </c>
      <c r="W22" s="34">
        <v>3</v>
      </c>
      <c r="X22" s="34">
        <v>6</v>
      </c>
      <c r="Y22" s="5">
        <v>-3</v>
      </c>
      <c r="Z22" s="34">
        <v>0</v>
      </c>
      <c r="AA22" s="6"/>
      <c r="AB22" s="5"/>
      <c r="AC22" s="5"/>
      <c r="AD22" s="7"/>
    </row>
    <row r="23" spans="1:30" ht="12.75">
      <c r="A23" s="15" t="s">
        <v>66</v>
      </c>
      <c r="B23" s="6">
        <f>$N$4</f>
        <v>9</v>
      </c>
      <c r="C23" s="5">
        <f>$O$4</f>
        <v>2</v>
      </c>
      <c r="D23" s="5">
        <f>$P$4</f>
        <v>2</v>
      </c>
      <c r="E23" s="5">
        <f>$Q$4</f>
        <v>5</v>
      </c>
      <c r="F23" s="5">
        <f>$R$4</f>
        <v>24</v>
      </c>
      <c r="G23" s="5">
        <f>$S$4</f>
        <v>34</v>
      </c>
      <c r="H23" s="5">
        <f>$T$4</f>
        <v>-10</v>
      </c>
      <c r="I23" s="7">
        <f>$U$4</f>
        <v>8</v>
      </c>
      <c r="J23">
        <v>3</v>
      </c>
      <c r="K23" s="29"/>
      <c r="M23" s="22"/>
      <c r="N23" s="30"/>
      <c r="O23" s="26"/>
      <c r="P23" s="41" t="s">
        <v>35</v>
      </c>
      <c r="Q23" s="39" t="s">
        <v>49</v>
      </c>
      <c r="R23" s="27"/>
      <c r="S23" s="34">
        <v>1</v>
      </c>
      <c r="T23" s="5">
        <v>0</v>
      </c>
      <c r="U23" s="5">
        <v>0</v>
      </c>
      <c r="V23" s="5">
        <v>1</v>
      </c>
      <c r="W23" s="34">
        <v>0</v>
      </c>
      <c r="X23" s="34">
        <v>3</v>
      </c>
      <c r="Y23" s="5">
        <v>-3</v>
      </c>
      <c r="Z23" s="34">
        <v>0</v>
      </c>
      <c r="AA23" s="6"/>
      <c r="AB23" s="5"/>
      <c r="AC23" s="5"/>
      <c r="AD23" s="7"/>
    </row>
    <row r="24" spans="1:30" ht="12.75">
      <c r="A24" s="15" t="s">
        <v>67</v>
      </c>
      <c r="B24" s="6">
        <f>$N$5</f>
        <v>9</v>
      </c>
      <c r="C24" s="5">
        <f>$O$5</f>
        <v>4</v>
      </c>
      <c r="D24" s="5">
        <f>$P$5</f>
        <v>1</v>
      </c>
      <c r="E24" s="5">
        <f>$Q$5</f>
        <v>4</v>
      </c>
      <c r="F24" s="5">
        <f>$R$5</f>
        <v>22</v>
      </c>
      <c r="G24" s="5">
        <f>$S$5</f>
        <v>17</v>
      </c>
      <c r="H24" s="5">
        <f>$T$5</f>
        <v>5</v>
      </c>
      <c r="I24" s="7">
        <f>$U$5</f>
        <v>13</v>
      </c>
      <c r="J24">
        <v>4</v>
      </c>
      <c r="M24" s="22"/>
      <c r="N24" s="24"/>
      <c r="O24" s="26"/>
      <c r="P24" s="41" t="s">
        <v>36</v>
      </c>
      <c r="Q24" s="39" t="s">
        <v>11</v>
      </c>
      <c r="R24" s="27"/>
      <c r="S24" s="34">
        <v>1</v>
      </c>
      <c r="T24" s="5">
        <v>0</v>
      </c>
      <c r="U24" s="5">
        <v>0</v>
      </c>
      <c r="V24" s="5">
        <v>1</v>
      </c>
      <c r="W24" s="34">
        <v>1</v>
      </c>
      <c r="X24" s="34">
        <v>5</v>
      </c>
      <c r="Y24" s="5">
        <v>-4</v>
      </c>
      <c r="Z24" s="34">
        <v>0</v>
      </c>
      <c r="AA24" s="6"/>
      <c r="AB24" s="5"/>
      <c r="AC24" s="5"/>
      <c r="AD24" s="7"/>
    </row>
    <row r="25" spans="1:30" ht="12.75">
      <c r="A25" s="15" t="s">
        <v>9</v>
      </c>
      <c r="B25" s="6">
        <f>$N$6</f>
        <v>9</v>
      </c>
      <c r="C25" s="5">
        <f>$O$6</f>
        <v>5</v>
      </c>
      <c r="D25" s="5">
        <f>$P$6</f>
        <v>1</v>
      </c>
      <c r="E25" s="5">
        <f>$Q$6</f>
        <v>3</v>
      </c>
      <c r="F25" s="5">
        <f>$R$6</f>
        <v>23</v>
      </c>
      <c r="G25" s="5">
        <f>$S$6</f>
        <v>27</v>
      </c>
      <c r="H25" s="5">
        <f>$T$6</f>
        <v>-4</v>
      </c>
      <c r="I25" s="7">
        <f>$U$6</f>
        <v>16</v>
      </c>
      <c r="J25">
        <v>5</v>
      </c>
      <c r="M25" s="22"/>
      <c r="N25" s="24"/>
      <c r="O25" s="26"/>
      <c r="P25" s="41" t="s">
        <v>37</v>
      </c>
      <c r="Q25" s="40" t="s">
        <v>70</v>
      </c>
      <c r="R25" s="33"/>
      <c r="S25" s="34">
        <v>1</v>
      </c>
      <c r="T25" s="9">
        <v>0</v>
      </c>
      <c r="U25" s="9">
        <v>0</v>
      </c>
      <c r="V25" s="9">
        <v>1</v>
      </c>
      <c r="W25" s="34">
        <v>2</v>
      </c>
      <c r="X25" s="34">
        <v>7</v>
      </c>
      <c r="Y25" s="9">
        <v>-5</v>
      </c>
      <c r="Z25" s="34">
        <v>0</v>
      </c>
      <c r="AA25" s="8"/>
      <c r="AB25" s="9"/>
      <c r="AC25" s="9"/>
      <c r="AD25" s="10"/>
    </row>
    <row r="26" spans="1:30" ht="12.75">
      <c r="A26" s="15" t="s">
        <v>68</v>
      </c>
      <c r="B26" s="6">
        <f>$N$7</f>
        <v>9</v>
      </c>
      <c r="C26" s="5">
        <f>$O$7</f>
        <v>4</v>
      </c>
      <c r="D26" s="5">
        <f>$P$7</f>
        <v>2</v>
      </c>
      <c r="E26" s="5">
        <f>$Q$7</f>
        <v>3</v>
      </c>
      <c r="F26" s="5">
        <f>$R$7</f>
        <v>20</v>
      </c>
      <c r="G26" s="5">
        <f>$S$7</f>
        <v>23</v>
      </c>
      <c r="H26" s="5">
        <f>$T$7</f>
        <v>-3</v>
      </c>
      <c r="I26" s="7">
        <f>$U$7</f>
        <v>14</v>
      </c>
      <c r="J26">
        <v>6</v>
      </c>
      <c r="M26" s="22"/>
      <c r="N26" s="24"/>
      <c r="O26" s="26"/>
      <c r="P26" s="44"/>
      <c r="Q26" s="45"/>
      <c r="R26" s="27"/>
      <c r="S26" s="41"/>
      <c r="T26" s="5"/>
      <c r="U26" s="5"/>
      <c r="V26" s="5"/>
      <c r="W26" s="41"/>
      <c r="X26" s="41"/>
      <c r="Y26" s="5"/>
      <c r="Z26" s="41"/>
      <c r="AA26" s="5"/>
      <c r="AB26" s="5"/>
      <c r="AC26" s="5"/>
      <c r="AD26" s="5"/>
    </row>
    <row r="27" spans="1:30" ht="12.75">
      <c r="A27" s="15" t="s">
        <v>11</v>
      </c>
      <c r="B27" s="6">
        <f>$N$8</f>
        <v>9</v>
      </c>
      <c r="C27" s="5">
        <f>$O$8</f>
        <v>1</v>
      </c>
      <c r="D27" s="5">
        <f>$P$8</f>
        <v>0</v>
      </c>
      <c r="E27" s="5">
        <f>$Q$8</f>
        <v>8</v>
      </c>
      <c r="F27" s="5">
        <f>$R$8</f>
        <v>10</v>
      </c>
      <c r="G27" s="5">
        <f>$S$8</f>
        <v>30</v>
      </c>
      <c r="H27" s="5">
        <f>$T$8</f>
        <v>-20</v>
      </c>
      <c r="I27" s="7">
        <f>$U$8</f>
        <v>3</v>
      </c>
      <c r="J27">
        <v>7</v>
      </c>
      <c r="N27" s="30"/>
      <c r="O27" s="26"/>
      <c r="P27" s="41"/>
      <c r="Q27" s="42"/>
      <c r="AA27" s="26"/>
      <c r="AB27" s="26"/>
      <c r="AC27" s="26"/>
      <c r="AD27" s="26"/>
    </row>
    <row r="28" spans="1:30" ht="12.75">
      <c r="A28" s="15" t="s">
        <v>98</v>
      </c>
      <c r="B28" s="6">
        <f>$N$9</f>
        <v>9</v>
      </c>
      <c r="C28" s="5">
        <f>$O$9</f>
        <v>5</v>
      </c>
      <c r="D28" s="5">
        <f>$P$9</f>
        <v>2</v>
      </c>
      <c r="E28" s="5">
        <f>$Q$9</f>
        <v>2</v>
      </c>
      <c r="F28" s="5">
        <f>$R$9</f>
        <v>24</v>
      </c>
      <c r="G28" s="5">
        <f>$S$9</f>
        <v>14</v>
      </c>
      <c r="H28" s="5">
        <f>$T$9</f>
        <v>10</v>
      </c>
      <c r="I28" s="7">
        <f>$U$9</f>
        <v>17</v>
      </c>
      <c r="J28">
        <v>8</v>
      </c>
      <c r="K28" s="29" t="s">
        <v>18</v>
      </c>
      <c r="L28" s="21" t="s">
        <v>78</v>
      </c>
      <c r="M28" s="22"/>
      <c r="N28" s="31" t="s">
        <v>55</v>
      </c>
      <c r="O28" s="26"/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24</v>
      </c>
      <c r="AB28" s="36" t="s">
        <v>25</v>
      </c>
      <c r="AC28" s="36" t="s">
        <v>26</v>
      </c>
      <c r="AD28" s="37" t="s">
        <v>27</v>
      </c>
    </row>
    <row r="29" spans="1:30" ht="12.75">
      <c r="A29" s="15" t="s">
        <v>49</v>
      </c>
      <c r="B29" s="6">
        <f>$N$10</f>
        <v>9</v>
      </c>
      <c r="C29" s="5">
        <f>$O$10</f>
        <v>2</v>
      </c>
      <c r="D29" s="5">
        <f>$P$10</f>
        <v>2</v>
      </c>
      <c r="E29" s="5">
        <f>$Q$10</f>
        <v>5</v>
      </c>
      <c r="F29" s="5">
        <f>$R$10</f>
        <v>18</v>
      </c>
      <c r="G29" s="5">
        <f>$S$10</f>
        <v>23</v>
      </c>
      <c r="H29" s="5">
        <f>$T$10</f>
        <v>-5</v>
      </c>
      <c r="I29" s="7">
        <f>$U$10</f>
        <v>8</v>
      </c>
      <c r="J29">
        <v>9</v>
      </c>
      <c r="K29" s="29"/>
      <c r="L29" s="22"/>
      <c r="M29" s="22"/>
      <c r="N29" s="31"/>
      <c r="O29" s="26"/>
      <c r="P29" s="41" t="s">
        <v>28</v>
      </c>
      <c r="Q29" s="38" t="s">
        <v>65</v>
      </c>
      <c r="R29" s="32"/>
      <c r="S29" s="34">
        <v>2</v>
      </c>
      <c r="T29" s="12">
        <v>2</v>
      </c>
      <c r="U29" s="12">
        <v>0</v>
      </c>
      <c r="V29" s="12">
        <v>0</v>
      </c>
      <c r="W29" s="34">
        <v>13</v>
      </c>
      <c r="X29" s="34">
        <v>4</v>
      </c>
      <c r="Y29" s="12">
        <v>9</v>
      </c>
      <c r="Z29" s="34">
        <v>6</v>
      </c>
      <c r="AA29" s="11"/>
      <c r="AB29" s="12"/>
      <c r="AC29" s="12"/>
      <c r="AD29" s="13"/>
    </row>
    <row r="30" spans="1:30" ht="12.75">
      <c r="A30" s="16" t="s">
        <v>70</v>
      </c>
      <c r="B30" s="8">
        <f>$N$11</f>
        <v>9</v>
      </c>
      <c r="C30" s="9">
        <f>$O$11</f>
        <v>2</v>
      </c>
      <c r="D30" s="9">
        <f>$P$11</f>
        <v>2</v>
      </c>
      <c r="E30" s="9">
        <f>$Q$11</f>
        <v>5</v>
      </c>
      <c r="F30" s="9">
        <f>$R$11</f>
        <v>19</v>
      </c>
      <c r="G30" s="9">
        <f>$S$11</f>
        <v>27</v>
      </c>
      <c r="H30" s="9">
        <f>$T$11</f>
        <v>-8</v>
      </c>
      <c r="I30" s="10">
        <f>$U$11</f>
        <v>8</v>
      </c>
      <c r="J30">
        <v>10</v>
      </c>
      <c r="K30" s="29">
        <v>1</v>
      </c>
      <c r="L30" s="22" t="s">
        <v>76</v>
      </c>
      <c r="M30" s="22" t="s">
        <v>74</v>
      </c>
      <c r="N30" s="24">
        <v>0.5833333333333334</v>
      </c>
      <c r="O30" s="26" t="s">
        <v>56</v>
      </c>
      <c r="P30" s="41" t="s">
        <v>29</v>
      </c>
      <c r="Q30" s="39" t="s">
        <v>67</v>
      </c>
      <c r="R30" s="27"/>
      <c r="S30" s="34">
        <v>2</v>
      </c>
      <c r="T30" s="5">
        <v>2</v>
      </c>
      <c r="U30" s="5">
        <v>0</v>
      </c>
      <c r="V30" s="5">
        <v>0</v>
      </c>
      <c r="W30" s="34">
        <v>6</v>
      </c>
      <c r="X30" s="34">
        <v>1</v>
      </c>
      <c r="Y30" s="5">
        <v>5</v>
      </c>
      <c r="Z30" s="34">
        <v>6</v>
      </c>
      <c r="AA30" s="6"/>
      <c r="AB30" s="5"/>
      <c r="AC30" s="5"/>
      <c r="AD30" s="7"/>
    </row>
    <row r="31" spans="1:30" ht="12.75">
      <c r="A31" s="27"/>
      <c r="B31" s="5"/>
      <c r="C31" s="5"/>
      <c r="D31" s="5"/>
      <c r="E31" s="5"/>
      <c r="F31" s="5"/>
      <c r="G31" s="5"/>
      <c r="H31" s="5"/>
      <c r="I31" s="5"/>
      <c r="K31" s="29">
        <v>2</v>
      </c>
      <c r="L31" s="22" t="s">
        <v>17</v>
      </c>
      <c r="M31" s="22" t="s">
        <v>12</v>
      </c>
      <c r="N31" s="24">
        <v>0.5833333333333334</v>
      </c>
      <c r="O31" s="26" t="s">
        <v>62</v>
      </c>
      <c r="P31" s="41" t="s">
        <v>30</v>
      </c>
      <c r="Q31" s="39" t="s">
        <v>68</v>
      </c>
      <c r="R31" s="27"/>
      <c r="S31" s="34">
        <v>2</v>
      </c>
      <c r="T31" s="5">
        <v>1</v>
      </c>
      <c r="U31" s="5">
        <v>1</v>
      </c>
      <c r="V31" s="5">
        <v>0</v>
      </c>
      <c r="W31" s="34">
        <v>6</v>
      </c>
      <c r="X31" s="34">
        <v>4</v>
      </c>
      <c r="Y31" s="5">
        <v>2</v>
      </c>
      <c r="Z31" s="34">
        <v>4</v>
      </c>
      <c r="AA31" s="6"/>
      <c r="AB31" s="5"/>
      <c r="AC31" s="5"/>
      <c r="AD31" s="7"/>
    </row>
    <row r="32" spans="1:30" ht="12.75">
      <c r="A32" s="27"/>
      <c r="B32" s="5"/>
      <c r="C32" s="5"/>
      <c r="D32" s="5"/>
      <c r="E32" s="5"/>
      <c r="F32" s="5"/>
      <c r="G32" s="5"/>
      <c r="H32" s="5"/>
      <c r="I32" s="5"/>
      <c r="K32" s="29">
        <v>3</v>
      </c>
      <c r="L32" s="22" t="s">
        <v>75</v>
      </c>
      <c r="M32" s="22" t="s">
        <v>73</v>
      </c>
      <c r="N32" s="24">
        <v>0.5833333333333334</v>
      </c>
      <c r="O32" s="26" t="s">
        <v>58</v>
      </c>
      <c r="P32" s="41" t="s">
        <v>31</v>
      </c>
      <c r="Q32" s="39" t="s">
        <v>9</v>
      </c>
      <c r="R32" s="27"/>
      <c r="S32" s="34">
        <v>2</v>
      </c>
      <c r="T32" s="5">
        <v>1</v>
      </c>
      <c r="U32" s="5">
        <v>1</v>
      </c>
      <c r="V32" s="5">
        <v>0</v>
      </c>
      <c r="W32" s="34">
        <v>5</v>
      </c>
      <c r="X32" s="34">
        <v>4</v>
      </c>
      <c r="Y32" s="5">
        <v>1</v>
      </c>
      <c r="Z32" s="34">
        <v>4</v>
      </c>
      <c r="AA32" s="6"/>
      <c r="AB32" s="5"/>
      <c r="AC32" s="5"/>
      <c r="AD32" s="7"/>
    </row>
    <row r="33" spans="11:30" ht="12.75">
      <c r="K33" s="29">
        <v>4</v>
      </c>
      <c r="L33" s="22" t="s">
        <v>50</v>
      </c>
      <c r="M33" s="22" t="s">
        <v>72</v>
      </c>
      <c r="N33" s="24">
        <v>0.5833333333333334</v>
      </c>
      <c r="O33" s="26" t="s">
        <v>59</v>
      </c>
      <c r="P33" s="41" t="s">
        <v>32</v>
      </c>
      <c r="Q33" s="15" t="s">
        <v>98</v>
      </c>
      <c r="R33" s="27"/>
      <c r="S33" s="34">
        <v>2</v>
      </c>
      <c r="T33" s="5">
        <v>1</v>
      </c>
      <c r="U33" s="5">
        <v>0</v>
      </c>
      <c r="V33" s="5">
        <v>1</v>
      </c>
      <c r="W33" s="34">
        <v>6</v>
      </c>
      <c r="X33" s="34">
        <v>4</v>
      </c>
      <c r="Y33" s="5">
        <v>2</v>
      </c>
      <c r="Z33" s="34">
        <v>3</v>
      </c>
      <c r="AA33" s="6"/>
      <c r="AB33" s="5"/>
      <c r="AC33" s="5"/>
      <c r="AD33" s="7"/>
    </row>
    <row r="34" spans="11:30" ht="12.75">
      <c r="K34" s="29">
        <v>5</v>
      </c>
      <c r="L34" s="22" t="s">
        <v>71</v>
      </c>
      <c r="M34" s="22" t="s">
        <v>13</v>
      </c>
      <c r="N34" s="24">
        <v>0.5833333333333334</v>
      </c>
      <c r="O34" s="26" t="s">
        <v>89</v>
      </c>
      <c r="P34" s="41" t="s">
        <v>33</v>
      </c>
      <c r="Q34" s="39" t="s">
        <v>10</v>
      </c>
      <c r="R34" s="27"/>
      <c r="S34" s="34">
        <v>2</v>
      </c>
      <c r="T34" s="5">
        <v>1</v>
      </c>
      <c r="U34" s="5">
        <v>0</v>
      </c>
      <c r="V34" s="5">
        <v>1</v>
      </c>
      <c r="W34" s="34">
        <v>5</v>
      </c>
      <c r="X34" s="34">
        <v>6</v>
      </c>
      <c r="Y34" s="5">
        <v>-1</v>
      </c>
      <c r="Z34" s="34">
        <v>3</v>
      </c>
      <c r="AA34" s="6"/>
      <c r="AB34" s="5"/>
      <c r="AC34" s="5"/>
      <c r="AD34" s="7"/>
    </row>
    <row r="35" spans="11:30" ht="12.75">
      <c r="K35" s="29"/>
      <c r="M35" s="22"/>
      <c r="N35" s="30"/>
      <c r="O35" s="26"/>
      <c r="P35" s="41" t="s">
        <v>34</v>
      </c>
      <c r="Q35" s="39" t="s">
        <v>49</v>
      </c>
      <c r="R35" s="27"/>
      <c r="S35" s="34">
        <v>2</v>
      </c>
      <c r="T35" s="5">
        <v>1</v>
      </c>
      <c r="U35" s="5">
        <v>0</v>
      </c>
      <c r="V35" s="5">
        <v>1</v>
      </c>
      <c r="W35" s="34">
        <v>3</v>
      </c>
      <c r="X35" s="34">
        <v>4</v>
      </c>
      <c r="Y35" s="5">
        <v>-1</v>
      </c>
      <c r="Z35" s="34">
        <v>3</v>
      </c>
      <c r="AA35" s="6"/>
      <c r="AB35" s="5"/>
      <c r="AC35" s="5"/>
      <c r="AD35" s="7"/>
    </row>
    <row r="36" spans="11:30" ht="12.75">
      <c r="K36" s="29"/>
      <c r="M36" s="22"/>
      <c r="N36" s="30"/>
      <c r="O36" s="26"/>
      <c r="P36" s="41" t="s">
        <v>35</v>
      </c>
      <c r="Q36" s="39" t="s">
        <v>66</v>
      </c>
      <c r="R36" s="27"/>
      <c r="S36" s="34">
        <v>2</v>
      </c>
      <c r="T36" s="5">
        <v>0</v>
      </c>
      <c r="U36" s="5">
        <v>0</v>
      </c>
      <c r="V36" s="5">
        <v>2</v>
      </c>
      <c r="W36" s="34">
        <v>4</v>
      </c>
      <c r="X36" s="34">
        <v>9</v>
      </c>
      <c r="Y36" s="5">
        <v>-5</v>
      </c>
      <c r="Z36" s="34">
        <v>0</v>
      </c>
      <c r="AA36" s="6"/>
      <c r="AB36" s="5"/>
      <c r="AC36" s="5"/>
      <c r="AD36" s="7"/>
    </row>
    <row r="37" spans="13:30" ht="12.75">
      <c r="M37" s="22"/>
      <c r="N37" s="24"/>
      <c r="O37" s="26"/>
      <c r="P37" s="41" t="s">
        <v>36</v>
      </c>
      <c r="Q37" s="39" t="s">
        <v>11</v>
      </c>
      <c r="R37" s="27"/>
      <c r="S37" s="34">
        <v>2</v>
      </c>
      <c r="T37" s="5">
        <v>0</v>
      </c>
      <c r="U37" s="5">
        <v>0</v>
      </c>
      <c r="V37" s="5">
        <v>2</v>
      </c>
      <c r="W37" s="34">
        <v>2</v>
      </c>
      <c r="X37" s="34">
        <v>7</v>
      </c>
      <c r="Y37" s="5">
        <v>-5</v>
      </c>
      <c r="Z37" s="34">
        <v>0</v>
      </c>
      <c r="AA37" s="6"/>
      <c r="AB37" s="5"/>
      <c r="AC37" s="5"/>
      <c r="AD37" s="7"/>
    </row>
    <row r="38" spans="13:30" ht="12.75">
      <c r="M38" s="22"/>
      <c r="N38" s="24"/>
      <c r="O38" s="26"/>
      <c r="P38" s="41" t="s">
        <v>37</v>
      </c>
      <c r="Q38" s="40" t="s">
        <v>70</v>
      </c>
      <c r="R38" s="33"/>
      <c r="S38" s="34">
        <v>2</v>
      </c>
      <c r="T38" s="9">
        <v>0</v>
      </c>
      <c r="U38" s="9">
        <v>0</v>
      </c>
      <c r="V38" s="9">
        <v>2</v>
      </c>
      <c r="W38" s="34">
        <v>3</v>
      </c>
      <c r="X38" s="34">
        <v>10</v>
      </c>
      <c r="Y38" s="9">
        <v>-7</v>
      </c>
      <c r="Z38" s="34">
        <v>0</v>
      </c>
      <c r="AA38" s="8"/>
      <c r="AB38" s="9"/>
      <c r="AC38" s="9"/>
      <c r="AD38" s="10"/>
    </row>
    <row r="39" spans="13:30" ht="12.75">
      <c r="M39" s="22"/>
      <c r="N39" s="24"/>
      <c r="O39" s="26"/>
      <c r="P39" s="44"/>
      <c r="Q39" s="45"/>
      <c r="R39" s="27"/>
      <c r="S39" s="41"/>
      <c r="T39" s="5"/>
      <c r="U39" s="5"/>
      <c r="V39" s="5"/>
      <c r="W39" s="41"/>
      <c r="X39" s="41"/>
      <c r="Y39" s="5"/>
      <c r="Z39" s="41"/>
      <c r="AA39" s="5"/>
      <c r="AB39" s="5"/>
      <c r="AC39" s="5"/>
      <c r="AD39" s="5"/>
    </row>
    <row r="40" spans="12:30" ht="12.75">
      <c r="L40" s="22"/>
      <c r="M40" s="22"/>
      <c r="N40" s="30"/>
      <c r="O40" s="26"/>
      <c r="P40" s="41"/>
      <c r="Q40" s="42"/>
      <c r="AA40" s="26"/>
      <c r="AB40" s="26"/>
      <c r="AC40" s="26"/>
      <c r="AD40" s="26"/>
    </row>
    <row r="41" spans="11:30" ht="12.75">
      <c r="K41" s="29" t="s">
        <v>19</v>
      </c>
      <c r="L41" s="21" t="s">
        <v>79</v>
      </c>
      <c r="M41" s="22"/>
      <c r="N41" s="31" t="s">
        <v>55</v>
      </c>
      <c r="O41" s="26"/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24</v>
      </c>
      <c r="AB41" s="36" t="s">
        <v>25</v>
      </c>
      <c r="AC41" s="36" t="s">
        <v>26</v>
      </c>
      <c r="AD41" s="37" t="s">
        <v>27</v>
      </c>
    </row>
    <row r="42" spans="11:30" ht="12.75">
      <c r="K42" s="29"/>
      <c r="L42" s="22"/>
      <c r="M42" s="22"/>
      <c r="N42" s="31"/>
      <c r="O42" s="26"/>
      <c r="P42" s="41" t="s">
        <v>28</v>
      </c>
      <c r="Q42" s="38" t="s">
        <v>67</v>
      </c>
      <c r="R42" s="32"/>
      <c r="S42" s="34">
        <v>3</v>
      </c>
      <c r="T42" s="12">
        <v>3</v>
      </c>
      <c r="U42" s="12">
        <v>0</v>
      </c>
      <c r="V42" s="12">
        <v>0</v>
      </c>
      <c r="W42" s="34">
        <v>8</v>
      </c>
      <c r="X42" s="34">
        <v>2</v>
      </c>
      <c r="Y42" s="12">
        <v>6</v>
      </c>
      <c r="Z42" s="34">
        <v>9</v>
      </c>
      <c r="AA42" s="11"/>
      <c r="AB42" s="12"/>
      <c r="AC42" s="12"/>
      <c r="AD42" s="13"/>
    </row>
    <row r="43" spans="11:30" ht="12.75">
      <c r="K43" s="29">
        <v>1</v>
      </c>
      <c r="L43" s="22" t="s">
        <v>13</v>
      </c>
      <c r="M43" s="22" t="s">
        <v>76</v>
      </c>
      <c r="N43" s="24">
        <v>0.5833333333333334</v>
      </c>
      <c r="O43" s="26" t="s">
        <v>53</v>
      </c>
      <c r="P43" s="41" t="s">
        <v>29</v>
      </c>
      <c r="Q43" s="39" t="s">
        <v>65</v>
      </c>
      <c r="R43" s="27"/>
      <c r="S43" s="34">
        <v>3</v>
      </c>
      <c r="T43" s="5">
        <v>2</v>
      </c>
      <c r="U43" s="5">
        <v>1</v>
      </c>
      <c r="V43" s="5">
        <v>0</v>
      </c>
      <c r="W43" s="34">
        <v>15</v>
      </c>
      <c r="X43" s="34">
        <v>6</v>
      </c>
      <c r="Y43" s="5">
        <v>9</v>
      </c>
      <c r="Z43" s="34">
        <v>7</v>
      </c>
      <c r="AA43" s="6"/>
      <c r="AB43" s="5"/>
      <c r="AC43" s="5"/>
      <c r="AD43" s="7"/>
    </row>
    <row r="44" spans="11:30" ht="12.75">
      <c r="K44" s="29">
        <v>2</v>
      </c>
      <c r="L44" s="22" t="s">
        <v>72</v>
      </c>
      <c r="M44" s="22" t="s">
        <v>71</v>
      </c>
      <c r="N44" s="24">
        <v>0.5833333333333334</v>
      </c>
      <c r="O44" s="26" t="s">
        <v>53</v>
      </c>
      <c r="P44" s="41" t="s">
        <v>30</v>
      </c>
      <c r="Q44" s="39" t="s">
        <v>68</v>
      </c>
      <c r="R44" s="27"/>
      <c r="S44" s="34">
        <v>3</v>
      </c>
      <c r="T44" s="5">
        <v>2</v>
      </c>
      <c r="U44" s="5">
        <v>1</v>
      </c>
      <c r="V44" s="5">
        <v>0</v>
      </c>
      <c r="W44" s="34">
        <v>11</v>
      </c>
      <c r="X44" s="34">
        <v>5</v>
      </c>
      <c r="Y44" s="5">
        <v>6</v>
      </c>
      <c r="Z44" s="34">
        <v>7</v>
      </c>
      <c r="AA44" s="6"/>
      <c r="AB44" s="5"/>
      <c r="AC44" s="5"/>
      <c r="AD44" s="7"/>
    </row>
    <row r="45" spans="11:30" ht="12.75">
      <c r="K45" s="29">
        <v>3</v>
      </c>
      <c r="L45" s="22" t="s">
        <v>73</v>
      </c>
      <c r="M45" s="22" t="s">
        <v>50</v>
      </c>
      <c r="N45" s="24">
        <v>0.5833333333333334</v>
      </c>
      <c r="O45" s="26" t="s">
        <v>54</v>
      </c>
      <c r="P45" s="41" t="s">
        <v>31</v>
      </c>
      <c r="Q45" s="15" t="s">
        <v>98</v>
      </c>
      <c r="R45" s="27"/>
      <c r="S45" s="34">
        <v>3</v>
      </c>
      <c r="T45" s="5">
        <v>2</v>
      </c>
      <c r="U45" s="5">
        <v>0</v>
      </c>
      <c r="V45" s="5">
        <v>1</v>
      </c>
      <c r="W45" s="34">
        <v>13</v>
      </c>
      <c r="X45" s="34">
        <v>6</v>
      </c>
      <c r="Y45" s="5">
        <v>7</v>
      </c>
      <c r="Z45" s="34">
        <v>6</v>
      </c>
      <c r="AA45" s="6"/>
      <c r="AB45" s="5"/>
      <c r="AC45" s="5"/>
      <c r="AD45" s="7"/>
    </row>
    <row r="46" spans="11:30" ht="12.75">
      <c r="K46" s="29">
        <v>4</v>
      </c>
      <c r="L46" s="22" t="s">
        <v>12</v>
      </c>
      <c r="M46" s="22" t="s">
        <v>75</v>
      </c>
      <c r="N46" s="24">
        <v>0.5833333333333334</v>
      </c>
      <c r="O46" s="26" t="s">
        <v>90</v>
      </c>
      <c r="P46" s="41" t="s">
        <v>32</v>
      </c>
      <c r="Q46" s="39" t="s">
        <v>10</v>
      </c>
      <c r="R46" s="27"/>
      <c r="S46" s="34">
        <v>3</v>
      </c>
      <c r="T46" s="5">
        <v>1</v>
      </c>
      <c r="U46" s="5">
        <v>1</v>
      </c>
      <c r="V46" s="5">
        <v>1</v>
      </c>
      <c r="W46" s="34">
        <v>7</v>
      </c>
      <c r="X46" s="34">
        <v>8</v>
      </c>
      <c r="Y46" s="5">
        <v>-1</v>
      </c>
      <c r="Z46" s="34">
        <v>4</v>
      </c>
      <c r="AA46" s="6"/>
      <c r="AB46" s="5"/>
      <c r="AC46" s="5"/>
      <c r="AD46" s="7"/>
    </row>
    <row r="47" spans="11:30" ht="12.75">
      <c r="K47" s="29">
        <v>5</v>
      </c>
      <c r="L47" s="22" t="s">
        <v>74</v>
      </c>
      <c r="M47" s="22" t="s">
        <v>17</v>
      </c>
      <c r="N47" s="24">
        <v>0.5833333333333334</v>
      </c>
      <c r="O47" s="26" t="s">
        <v>87</v>
      </c>
      <c r="P47" s="41" t="s">
        <v>33</v>
      </c>
      <c r="Q47" s="39" t="s">
        <v>9</v>
      </c>
      <c r="R47" s="27"/>
      <c r="S47" s="34">
        <v>3</v>
      </c>
      <c r="T47" s="5">
        <v>1</v>
      </c>
      <c r="U47" s="5">
        <v>1</v>
      </c>
      <c r="V47" s="5">
        <v>1</v>
      </c>
      <c r="W47" s="34">
        <v>7</v>
      </c>
      <c r="X47" s="34">
        <v>11</v>
      </c>
      <c r="Y47" s="5">
        <v>-4</v>
      </c>
      <c r="Z47" s="34">
        <v>4</v>
      </c>
      <c r="AA47" s="6"/>
      <c r="AB47" s="5"/>
      <c r="AC47" s="5"/>
      <c r="AD47" s="7"/>
    </row>
    <row r="48" spans="11:30" ht="12.75">
      <c r="K48" s="29"/>
      <c r="M48" s="22"/>
      <c r="N48" s="30"/>
      <c r="O48" s="26"/>
      <c r="P48" s="41" t="s">
        <v>34</v>
      </c>
      <c r="Q48" s="39" t="s">
        <v>49</v>
      </c>
      <c r="R48" s="27"/>
      <c r="S48" s="34">
        <v>3</v>
      </c>
      <c r="T48" s="5">
        <v>1</v>
      </c>
      <c r="U48" s="5">
        <v>0</v>
      </c>
      <c r="V48" s="5">
        <v>2</v>
      </c>
      <c r="W48" s="34">
        <v>4</v>
      </c>
      <c r="X48" s="34">
        <v>6</v>
      </c>
      <c r="Y48" s="5">
        <v>-2</v>
      </c>
      <c r="Z48" s="34">
        <v>3</v>
      </c>
      <c r="AA48" s="6"/>
      <c r="AB48" s="5"/>
      <c r="AC48" s="5"/>
      <c r="AD48" s="7"/>
    </row>
    <row r="49" spans="11:30" ht="12.75">
      <c r="K49" s="29"/>
      <c r="M49" s="22"/>
      <c r="N49" s="30"/>
      <c r="O49" s="26"/>
      <c r="P49" s="41" t="s">
        <v>35</v>
      </c>
      <c r="Q49" s="39" t="s">
        <v>66</v>
      </c>
      <c r="R49" s="27"/>
      <c r="S49" s="34">
        <v>3</v>
      </c>
      <c r="T49" s="5">
        <v>0</v>
      </c>
      <c r="U49" s="5">
        <v>1</v>
      </c>
      <c r="V49" s="5">
        <v>2</v>
      </c>
      <c r="W49" s="34">
        <v>6</v>
      </c>
      <c r="X49" s="34">
        <v>11</v>
      </c>
      <c r="Y49" s="5">
        <v>-5</v>
      </c>
      <c r="Z49" s="34">
        <v>1</v>
      </c>
      <c r="AA49" s="6"/>
      <c r="AB49" s="5"/>
      <c r="AC49" s="5"/>
      <c r="AD49" s="7"/>
    </row>
    <row r="50" spans="13:30" ht="12.75">
      <c r="M50" s="22"/>
      <c r="N50" s="24"/>
      <c r="O50" s="26"/>
      <c r="P50" s="41" t="s">
        <v>36</v>
      </c>
      <c r="Q50" s="39" t="s">
        <v>70</v>
      </c>
      <c r="R50" s="27"/>
      <c r="S50" s="34">
        <v>3</v>
      </c>
      <c r="T50" s="5">
        <v>0</v>
      </c>
      <c r="U50" s="5">
        <v>1</v>
      </c>
      <c r="V50" s="5">
        <v>2</v>
      </c>
      <c r="W50" s="34">
        <v>5</v>
      </c>
      <c r="X50" s="34">
        <v>12</v>
      </c>
      <c r="Y50" s="5">
        <v>-7</v>
      </c>
      <c r="Z50" s="34">
        <v>1</v>
      </c>
      <c r="AA50" s="6"/>
      <c r="AB50" s="5"/>
      <c r="AC50" s="5"/>
      <c r="AD50" s="7"/>
    </row>
    <row r="51" spans="13:30" ht="12.75">
      <c r="M51" s="22"/>
      <c r="N51" s="24"/>
      <c r="O51" s="26"/>
      <c r="P51" s="41" t="s">
        <v>37</v>
      </c>
      <c r="Q51" s="40" t="s">
        <v>11</v>
      </c>
      <c r="R51" s="33"/>
      <c r="S51" s="34">
        <v>3</v>
      </c>
      <c r="T51" s="9">
        <v>0</v>
      </c>
      <c r="U51" s="9">
        <v>0</v>
      </c>
      <c r="V51" s="9">
        <v>3</v>
      </c>
      <c r="W51" s="34">
        <v>3</v>
      </c>
      <c r="X51" s="34">
        <v>12</v>
      </c>
      <c r="Y51" s="9">
        <v>-9</v>
      </c>
      <c r="Z51" s="34">
        <v>0</v>
      </c>
      <c r="AA51" s="8"/>
      <c r="AB51" s="9"/>
      <c r="AC51" s="9"/>
      <c r="AD51" s="10"/>
    </row>
    <row r="52" spans="13:30" ht="12.75">
      <c r="M52" s="22"/>
      <c r="N52" s="24"/>
      <c r="O52" s="26"/>
      <c r="P52" s="44"/>
      <c r="Q52" s="45"/>
      <c r="R52" s="27"/>
      <c r="S52" s="41"/>
      <c r="T52" s="5"/>
      <c r="U52" s="5"/>
      <c r="V52" s="5"/>
      <c r="W52" s="41"/>
      <c r="X52" s="41"/>
      <c r="Y52" s="5"/>
      <c r="Z52" s="41"/>
      <c r="AA52" s="5"/>
      <c r="AB52" s="5"/>
      <c r="AC52" s="5"/>
      <c r="AD52" s="5"/>
    </row>
    <row r="53" spans="12:30" ht="12.75">
      <c r="L53" s="22"/>
      <c r="M53" s="22"/>
      <c r="N53" s="30"/>
      <c r="O53" s="26"/>
      <c r="P53" s="41"/>
      <c r="Q53" s="42"/>
      <c r="AA53" s="26"/>
      <c r="AB53" s="26"/>
      <c r="AC53" s="26"/>
      <c r="AD53" s="26"/>
    </row>
    <row r="54" spans="11:30" ht="12.75">
      <c r="K54" s="29" t="s">
        <v>20</v>
      </c>
      <c r="L54" s="21" t="s">
        <v>80</v>
      </c>
      <c r="M54" s="22"/>
      <c r="N54" s="31" t="s">
        <v>55</v>
      </c>
      <c r="O54" s="26"/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24</v>
      </c>
      <c r="AB54" s="36" t="s">
        <v>25</v>
      </c>
      <c r="AC54" s="36" t="s">
        <v>26</v>
      </c>
      <c r="AD54" s="37" t="s">
        <v>27</v>
      </c>
    </row>
    <row r="55" spans="11:30" ht="12.75">
      <c r="K55" s="29"/>
      <c r="L55" s="21"/>
      <c r="M55" s="22"/>
      <c r="N55" s="31"/>
      <c r="O55" s="26"/>
      <c r="P55" s="41" t="s">
        <v>28</v>
      </c>
      <c r="Q55" s="38" t="s">
        <v>65</v>
      </c>
      <c r="R55" s="32"/>
      <c r="S55" s="34">
        <v>4</v>
      </c>
      <c r="T55" s="12">
        <v>3</v>
      </c>
      <c r="U55" s="12">
        <v>1</v>
      </c>
      <c r="V55" s="12">
        <v>0</v>
      </c>
      <c r="W55" s="34">
        <v>18</v>
      </c>
      <c r="X55" s="34">
        <v>8</v>
      </c>
      <c r="Y55" s="12">
        <v>10</v>
      </c>
      <c r="Z55" s="34">
        <v>10</v>
      </c>
      <c r="AA55" s="11"/>
      <c r="AB55" s="12"/>
      <c r="AC55" s="12"/>
      <c r="AD55" s="13"/>
    </row>
    <row r="56" spans="11:30" ht="12.75">
      <c r="K56" s="29">
        <v>1</v>
      </c>
      <c r="L56" s="22" t="s">
        <v>76</v>
      </c>
      <c r="M56" s="22" t="s">
        <v>17</v>
      </c>
      <c r="N56" s="24">
        <v>0.5833333333333334</v>
      </c>
      <c r="O56" s="26" t="s">
        <v>52</v>
      </c>
      <c r="P56" s="41" t="s">
        <v>29</v>
      </c>
      <c r="Q56" s="39" t="s">
        <v>98</v>
      </c>
      <c r="R56" s="27"/>
      <c r="S56" s="34">
        <v>4</v>
      </c>
      <c r="T56" s="5">
        <v>3</v>
      </c>
      <c r="U56" s="5">
        <v>0</v>
      </c>
      <c r="V56" s="5">
        <v>1</v>
      </c>
      <c r="W56" s="34">
        <v>17</v>
      </c>
      <c r="X56" s="34">
        <v>6</v>
      </c>
      <c r="Y56" s="5">
        <v>11</v>
      </c>
      <c r="Z56" s="34">
        <v>9</v>
      </c>
      <c r="AA56" s="6"/>
      <c r="AB56" s="5"/>
      <c r="AC56" s="5"/>
      <c r="AD56" s="7"/>
    </row>
    <row r="57" spans="11:30" ht="12.75">
      <c r="K57" s="29">
        <v>2</v>
      </c>
      <c r="L57" s="22" t="s">
        <v>75</v>
      </c>
      <c r="M57" s="22" t="s">
        <v>74</v>
      </c>
      <c r="N57" s="24">
        <v>0.5833333333333334</v>
      </c>
      <c r="O57" s="26" t="s">
        <v>51</v>
      </c>
      <c r="P57" s="41" t="s">
        <v>30</v>
      </c>
      <c r="Q57" s="39" t="s">
        <v>67</v>
      </c>
      <c r="R57" s="27"/>
      <c r="S57" s="34">
        <v>4</v>
      </c>
      <c r="T57" s="5">
        <v>3</v>
      </c>
      <c r="U57" s="5">
        <v>0</v>
      </c>
      <c r="V57" s="5">
        <v>1</v>
      </c>
      <c r="W57" s="34">
        <v>10</v>
      </c>
      <c r="X57" s="34">
        <v>5</v>
      </c>
      <c r="Y57" s="5">
        <v>5</v>
      </c>
      <c r="Z57" s="34">
        <v>9</v>
      </c>
      <c r="AA57" s="6"/>
      <c r="AB57" s="5"/>
      <c r="AC57" s="5"/>
      <c r="AD57" s="7"/>
    </row>
    <row r="58" spans="11:30" ht="12.75">
      <c r="K58" s="29">
        <v>3</v>
      </c>
      <c r="L58" s="22" t="s">
        <v>50</v>
      </c>
      <c r="M58" s="22" t="s">
        <v>12</v>
      </c>
      <c r="N58" s="24">
        <v>0.5833333333333334</v>
      </c>
      <c r="O58" s="26" t="s">
        <v>62</v>
      </c>
      <c r="P58" s="41" t="s">
        <v>31</v>
      </c>
      <c r="Q58" s="39" t="s">
        <v>10</v>
      </c>
      <c r="R58" s="27"/>
      <c r="S58" s="34">
        <v>4</v>
      </c>
      <c r="T58" s="5">
        <v>2</v>
      </c>
      <c r="U58" s="5">
        <v>1</v>
      </c>
      <c r="V58" s="5">
        <v>1</v>
      </c>
      <c r="W58" s="34">
        <v>15</v>
      </c>
      <c r="X58" s="34">
        <v>9</v>
      </c>
      <c r="Y58" s="5">
        <v>6</v>
      </c>
      <c r="Z58" s="34">
        <v>7</v>
      </c>
      <c r="AA58" s="6"/>
      <c r="AB58" s="5"/>
      <c r="AC58" s="5"/>
      <c r="AD58" s="7"/>
    </row>
    <row r="59" spans="11:30" ht="12.75">
      <c r="K59" s="29">
        <v>4</v>
      </c>
      <c r="L59" s="22" t="s">
        <v>71</v>
      </c>
      <c r="M59" s="22" t="s">
        <v>73</v>
      </c>
      <c r="N59" s="24">
        <v>0.5833333333333334</v>
      </c>
      <c r="O59" s="26" t="s">
        <v>63</v>
      </c>
      <c r="P59" s="41" t="s">
        <v>32</v>
      </c>
      <c r="Q59" s="39" t="s">
        <v>68</v>
      </c>
      <c r="R59" s="27"/>
      <c r="S59" s="34">
        <v>4</v>
      </c>
      <c r="T59" s="5">
        <v>2</v>
      </c>
      <c r="U59" s="5">
        <v>1</v>
      </c>
      <c r="V59" s="5">
        <v>1</v>
      </c>
      <c r="W59" s="34">
        <v>11</v>
      </c>
      <c r="X59" s="34">
        <v>9</v>
      </c>
      <c r="Y59" s="5">
        <v>2</v>
      </c>
      <c r="Z59" s="34">
        <v>7</v>
      </c>
      <c r="AA59" s="6"/>
      <c r="AB59" s="5"/>
      <c r="AC59" s="5"/>
      <c r="AD59" s="7"/>
    </row>
    <row r="60" spans="11:30" ht="12.75">
      <c r="K60" s="29">
        <v>5</v>
      </c>
      <c r="L60" s="22" t="s">
        <v>13</v>
      </c>
      <c r="M60" s="22" t="s">
        <v>72</v>
      </c>
      <c r="N60" s="24">
        <v>0.5833333333333334</v>
      </c>
      <c r="O60" s="26" t="s">
        <v>91</v>
      </c>
      <c r="P60" s="41" t="s">
        <v>33</v>
      </c>
      <c r="Q60" s="39" t="s">
        <v>9</v>
      </c>
      <c r="R60" s="27"/>
      <c r="S60" s="34">
        <v>4</v>
      </c>
      <c r="T60" s="5">
        <v>2</v>
      </c>
      <c r="U60" s="5">
        <v>1</v>
      </c>
      <c r="V60" s="5">
        <v>1</v>
      </c>
      <c r="W60" s="34">
        <v>9</v>
      </c>
      <c r="X60" s="34">
        <v>12</v>
      </c>
      <c r="Y60" s="5">
        <v>-3</v>
      </c>
      <c r="Z60" s="34">
        <v>7</v>
      </c>
      <c r="AA60" s="6"/>
      <c r="AB60" s="5"/>
      <c r="AC60" s="5"/>
      <c r="AD60" s="7"/>
    </row>
    <row r="61" spans="11:30" ht="12.75">
      <c r="K61" s="29"/>
      <c r="N61" s="30"/>
      <c r="O61" s="26"/>
      <c r="P61" s="41" t="s">
        <v>34</v>
      </c>
      <c r="Q61" s="39" t="s">
        <v>70</v>
      </c>
      <c r="R61" s="27"/>
      <c r="S61" s="34">
        <v>4</v>
      </c>
      <c r="T61" s="5">
        <v>1</v>
      </c>
      <c r="U61" s="5">
        <v>1</v>
      </c>
      <c r="V61" s="5">
        <v>2</v>
      </c>
      <c r="W61" s="34">
        <v>8</v>
      </c>
      <c r="X61" s="34">
        <v>12</v>
      </c>
      <c r="Y61" s="5">
        <v>-4</v>
      </c>
      <c r="Z61" s="34">
        <v>4</v>
      </c>
      <c r="AA61" s="6"/>
      <c r="AB61" s="5"/>
      <c r="AC61" s="5"/>
      <c r="AD61" s="7"/>
    </row>
    <row r="62" spans="11:30" ht="12.75">
      <c r="K62" s="29"/>
      <c r="M62" s="22"/>
      <c r="N62" s="30"/>
      <c r="O62" s="41"/>
      <c r="P62" s="41" t="s">
        <v>35</v>
      </c>
      <c r="Q62" s="39" t="s">
        <v>49</v>
      </c>
      <c r="R62" s="27"/>
      <c r="S62" s="34">
        <v>4</v>
      </c>
      <c r="T62" s="5">
        <v>1</v>
      </c>
      <c r="U62" s="5">
        <v>0</v>
      </c>
      <c r="V62" s="5">
        <v>3</v>
      </c>
      <c r="W62" s="34">
        <v>5</v>
      </c>
      <c r="X62" s="34">
        <v>8</v>
      </c>
      <c r="Y62" s="5">
        <v>-3</v>
      </c>
      <c r="Z62" s="34">
        <v>3</v>
      </c>
      <c r="AA62" s="6"/>
      <c r="AB62" s="5"/>
      <c r="AC62" s="5"/>
      <c r="AD62" s="7"/>
    </row>
    <row r="63" spans="13:30" ht="12.75">
      <c r="M63" s="22"/>
      <c r="N63" s="24"/>
      <c r="O63" s="26"/>
      <c r="P63" s="41" t="s">
        <v>36</v>
      </c>
      <c r="Q63" s="39" t="s">
        <v>66</v>
      </c>
      <c r="R63" s="27"/>
      <c r="S63" s="34">
        <v>4</v>
      </c>
      <c r="T63" s="5">
        <v>0</v>
      </c>
      <c r="U63" s="5">
        <v>1</v>
      </c>
      <c r="V63" s="5">
        <v>3</v>
      </c>
      <c r="W63" s="34">
        <v>7</v>
      </c>
      <c r="X63" s="34">
        <v>19</v>
      </c>
      <c r="Y63" s="5">
        <v>-12</v>
      </c>
      <c r="Z63" s="34">
        <v>1</v>
      </c>
      <c r="AA63" s="6"/>
      <c r="AB63" s="5"/>
      <c r="AC63" s="5"/>
      <c r="AD63" s="7"/>
    </row>
    <row r="64" spans="13:30" ht="12.75">
      <c r="M64" s="22"/>
      <c r="N64" s="24"/>
      <c r="O64" s="26"/>
      <c r="P64" s="41" t="s">
        <v>37</v>
      </c>
      <c r="Q64" s="40" t="s">
        <v>11</v>
      </c>
      <c r="R64" s="33"/>
      <c r="S64" s="34">
        <v>4</v>
      </c>
      <c r="T64" s="9">
        <v>0</v>
      </c>
      <c r="U64" s="9">
        <v>0</v>
      </c>
      <c r="V64" s="9">
        <v>4</v>
      </c>
      <c r="W64" s="34">
        <v>3</v>
      </c>
      <c r="X64" s="34">
        <v>15</v>
      </c>
      <c r="Y64" s="9">
        <v>-12</v>
      </c>
      <c r="Z64" s="34">
        <v>0</v>
      </c>
      <c r="AA64" s="8"/>
      <c r="AB64" s="9"/>
      <c r="AC64" s="9"/>
      <c r="AD64" s="10"/>
    </row>
    <row r="65" spans="13:30" ht="12.75">
      <c r="M65" s="22"/>
      <c r="N65" s="24"/>
      <c r="O65" s="26"/>
      <c r="P65" s="44"/>
      <c r="Q65" s="45"/>
      <c r="R65" s="27"/>
      <c r="S65" s="41"/>
      <c r="T65" s="5"/>
      <c r="U65" s="5"/>
      <c r="V65" s="5"/>
      <c r="W65" s="41"/>
      <c r="X65" s="41"/>
      <c r="Y65" s="5"/>
      <c r="Z65" s="41"/>
      <c r="AA65" s="5"/>
      <c r="AB65" s="5"/>
      <c r="AC65" s="5"/>
      <c r="AD65" s="5"/>
    </row>
    <row r="66" spans="12:30" ht="12.75">
      <c r="L66" s="22"/>
      <c r="M66" s="22"/>
      <c r="N66" s="30"/>
      <c r="O66" s="26"/>
      <c r="P66" s="41"/>
      <c r="Q66" s="42"/>
      <c r="AA66" s="26"/>
      <c r="AB66" s="26"/>
      <c r="AC66" s="26"/>
      <c r="AD66" s="26"/>
    </row>
    <row r="67" spans="11:30" ht="12.75">
      <c r="K67" s="29" t="s">
        <v>21</v>
      </c>
      <c r="L67" s="21" t="s">
        <v>81</v>
      </c>
      <c r="M67" s="22"/>
      <c r="N67" s="31" t="s">
        <v>55</v>
      </c>
      <c r="O67" s="26"/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24</v>
      </c>
      <c r="AB67" s="36" t="s">
        <v>25</v>
      </c>
      <c r="AC67" s="36" t="s">
        <v>26</v>
      </c>
      <c r="AD67" s="37" t="s">
        <v>27</v>
      </c>
    </row>
    <row r="68" spans="11:30" ht="12.75">
      <c r="K68" s="29"/>
      <c r="L68" s="21"/>
      <c r="M68" s="22"/>
      <c r="N68" s="31"/>
      <c r="O68" s="26"/>
      <c r="P68" s="41" t="s">
        <v>28</v>
      </c>
      <c r="Q68" s="38" t="s">
        <v>65</v>
      </c>
      <c r="R68" s="32"/>
      <c r="S68" s="34">
        <v>5</v>
      </c>
      <c r="T68" s="12">
        <v>4</v>
      </c>
      <c r="U68" s="12">
        <v>1</v>
      </c>
      <c r="V68" s="12">
        <v>0</v>
      </c>
      <c r="W68" s="34">
        <v>21</v>
      </c>
      <c r="X68" s="34">
        <v>9</v>
      </c>
      <c r="Y68" s="12">
        <v>12</v>
      </c>
      <c r="Z68" s="34">
        <v>13</v>
      </c>
      <c r="AA68" s="11"/>
      <c r="AB68" s="12"/>
      <c r="AC68" s="12"/>
      <c r="AD68" s="13"/>
    </row>
    <row r="69" spans="11:30" ht="12.75">
      <c r="K69" s="29">
        <v>1</v>
      </c>
      <c r="L69" s="22" t="s">
        <v>72</v>
      </c>
      <c r="M69" s="22" t="s">
        <v>76</v>
      </c>
      <c r="N69" s="24">
        <v>0.5833333333333334</v>
      </c>
      <c r="O69" s="46" t="s">
        <v>89</v>
      </c>
      <c r="P69" s="41" t="s">
        <v>29</v>
      </c>
      <c r="Q69" s="39" t="s">
        <v>98</v>
      </c>
      <c r="R69" s="27"/>
      <c r="S69" s="34">
        <v>5</v>
      </c>
      <c r="T69" s="5">
        <v>4</v>
      </c>
      <c r="U69" s="5">
        <v>0</v>
      </c>
      <c r="V69" s="5">
        <v>1</v>
      </c>
      <c r="W69" s="34">
        <v>18</v>
      </c>
      <c r="X69" s="34">
        <v>6</v>
      </c>
      <c r="Y69" s="5">
        <v>12</v>
      </c>
      <c r="Z69" s="34">
        <v>12</v>
      </c>
      <c r="AA69" s="6"/>
      <c r="AB69" s="5"/>
      <c r="AC69" s="5"/>
      <c r="AD69" s="7"/>
    </row>
    <row r="70" spans="11:30" ht="12.75">
      <c r="K70" s="29">
        <v>2</v>
      </c>
      <c r="L70" s="22" t="s">
        <v>73</v>
      </c>
      <c r="M70" s="22" t="s">
        <v>13</v>
      </c>
      <c r="N70" s="24">
        <v>0.5833333333333334</v>
      </c>
      <c r="O70" s="26" t="s">
        <v>92</v>
      </c>
      <c r="P70" s="41" t="s">
        <v>30</v>
      </c>
      <c r="Q70" s="39" t="s">
        <v>10</v>
      </c>
      <c r="R70" s="27"/>
      <c r="S70" s="34">
        <v>5</v>
      </c>
      <c r="T70" s="5">
        <v>3</v>
      </c>
      <c r="U70" s="5">
        <v>1</v>
      </c>
      <c r="V70" s="5">
        <v>1</v>
      </c>
      <c r="W70" s="34">
        <v>19</v>
      </c>
      <c r="X70" s="34">
        <v>10</v>
      </c>
      <c r="Y70" s="5">
        <v>9</v>
      </c>
      <c r="Z70" s="34">
        <v>10</v>
      </c>
      <c r="AA70" s="6"/>
      <c r="AB70" s="5"/>
      <c r="AC70" s="5"/>
      <c r="AD70" s="7"/>
    </row>
    <row r="71" spans="11:30" ht="12.75">
      <c r="K71" s="29">
        <v>3</v>
      </c>
      <c r="L71" s="22" t="s">
        <v>12</v>
      </c>
      <c r="M71" s="22" t="s">
        <v>71</v>
      </c>
      <c r="N71" s="24">
        <v>0.5833333333333334</v>
      </c>
      <c r="O71" s="26" t="s">
        <v>56</v>
      </c>
      <c r="P71" s="41" t="s">
        <v>31</v>
      </c>
      <c r="Q71" s="39" t="s">
        <v>68</v>
      </c>
      <c r="R71" s="27"/>
      <c r="S71" s="34">
        <v>5</v>
      </c>
      <c r="T71" s="5">
        <v>3</v>
      </c>
      <c r="U71" s="5">
        <v>1</v>
      </c>
      <c r="V71" s="5">
        <v>1</v>
      </c>
      <c r="W71" s="34">
        <v>14</v>
      </c>
      <c r="X71" s="34">
        <v>11</v>
      </c>
      <c r="Y71" s="5">
        <v>3</v>
      </c>
      <c r="Z71" s="34">
        <v>10</v>
      </c>
      <c r="AA71" s="6"/>
      <c r="AB71" s="5"/>
      <c r="AC71" s="5"/>
      <c r="AD71" s="7"/>
    </row>
    <row r="72" spans="11:30" ht="12.75">
      <c r="K72" s="29">
        <v>4</v>
      </c>
      <c r="L72" s="22" t="s">
        <v>74</v>
      </c>
      <c r="M72" s="22" t="s">
        <v>50</v>
      </c>
      <c r="N72" s="24">
        <v>0.5833333333333334</v>
      </c>
      <c r="O72" s="26" t="s">
        <v>63</v>
      </c>
      <c r="P72" s="41" t="s">
        <v>32</v>
      </c>
      <c r="Q72" s="39" t="s">
        <v>67</v>
      </c>
      <c r="R72" s="27"/>
      <c r="S72" s="34">
        <v>5</v>
      </c>
      <c r="T72" s="5">
        <v>3</v>
      </c>
      <c r="U72" s="5">
        <v>0</v>
      </c>
      <c r="V72" s="5">
        <v>2</v>
      </c>
      <c r="W72" s="34">
        <v>11</v>
      </c>
      <c r="X72" s="34">
        <v>9</v>
      </c>
      <c r="Y72" s="5">
        <v>2</v>
      </c>
      <c r="Z72" s="34">
        <v>9</v>
      </c>
      <c r="AA72" s="6"/>
      <c r="AB72" s="5"/>
      <c r="AC72" s="5"/>
      <c r="AD72" s="7"/>
    </row>
    <row r="73" spans="11:30" ht="12.75">
      <c r="K73" s="29">
        <v>5</v>
      </c>
      <c r="L73" s="22" t="s">
        <v>17</v>
      </c>
      <c r="M73" s="22" t="s">
        <v>75</v>
      </c>
      <c r="N73" s="24">
        <v>0.5833333333333334</v>
      </c>
      <c r="O73" s="26" t="s">
        <v>58</v>
      </c>
      <c r="P73" s="41" t="s">
        <v>33</v>
      </c>
      <c r="Q73" s="39" t="s">
        <v>9</v>
      </c>
      <c r="R73" s="27"/>
      <c r="S73" s="34">
        <v>5</v>
      </c>
      <c r="T73" s="5">
        <v>2</v>
      </c>
      <c r="U73" s="5">
        <v>1</v>
      </c>
      <c r="V73" s="5">
        <v>2</v>
      </c>
      <c r="W73" s="34">
        <v>10</v>
      </c>
      <c r="X73" s="34">
        <v>15</v>
      </c>
      <c r="Y73" s="5">
        <v>-5</v>
      </c>
      <c r="Z73" s="34">
        <v>7</v>
      </c>
      <c r="AA73" s="6"/>
      <c r="AB73" s="5"/>
      <c r="AC73" s="5"/>
      <c r="AD73" s="7"/>
    </row>
    <row r="74" spans="14:31" ht="12.75">
      <c r="N74" s="30"/>
      <c r="P74" s="41" t="s">
        <v>34</v>
      </c>
      <c r="Q74" s="39" t="s">
        <v>66</v>
      </c>
      <c r="R74" s="27"/>
      <c r="S74" s="34">
        <v>5</v>
      </c>
      <c r="T74" s="5">
        <v>1</v>
      </c>
      <c r="U74" s="5">
        <v>1</v>
      </c>
      <c r="V74" s="5">
        <v>3</v>
      </c>
      <c r="W74" s="34">
        <v>13</v>
      </c>
      <c r="X74" s="34">
        <v>21</v>
      </c>
      <c r="Y74" s="5">
        <v>-8</v>
      </c>
      <c r="Z74" s="34">
        <v>4</v>
      </c>
      <c r="AA74" s="26">
        <v>1</v>
      </c>
      <c r="AB74" s="26">
        <v>3</v>
      </c>
      <c r="AC74" s="26">
        <v>6</v>
      </c>
      <c r="AD74" s="7">
        <v>2</v>
      </c>
      <c r="AE74" s="47"/>
    </row>
    <row r="75" spans="11:31" ht="12.75">
      <c r="K75" s="29"/>
      <c r="N75" s="30"/>
      <c r="O75" s="26"/>
      <c r="P75" s="41" t="s">
        <v>35</v>
      </c>
      <c r="Q75" s="39" t="s">
        <v>70</v>
      </c>
      <c r="R75" s="27"/>
      <c r="S75" s="34">
        <v>5</v>
      </c>
      <c r="T75" s="5">
        <v>1</v>
      </c>
      <c r="U75" s="5">
        <v>1</v>
      </c>
      <c r="V75" s="5">
        <v>3</v>
      </c>
      <c r="W75" s="34">
        <v>10</v>
      </c>
      <c r="X75" s="34">
        <v>18</v>
      </c>
      <c r="Y75" s="5">
        <v>-8</v>
      </c>
      <c r="Z75" s="34">
        <v>4</v>
      </c>
      <c r="AA75" s="26">
        <v>1</v>
      </c>
      <c r="AB75" s="26">
        <v>0</v>
      </c>
      <c r="AC75" s="26">
        <v>2</v>
      </c>
      <c r="AD75" s="7">
        <v>6</v>
      </c>
      <c r="AE75" s="47"/>
    </row>
    <row r="76" spans="14:30" ht="12.75">
      <c r="N76" s="24"/>
      <c r="O76" s="26"/>
      <c r="P76" s="41" t="s">
        <v>36</v>
      </c>
      <c r="Q76" s="39" t="s">
        <v>49</v>
      </c>
      <c r="R76" s="27"/>
      <c r="S76" s="34">
        <v>5</v>
      </c>
      <c r="T76" s="5">
        <v>1</v>
      </c>
      <c r="U76" s="5">
        <v>0</v>
      </c>
      <c r="V76" s="5">
        <v>4</v>
      </c>
      <c r="W76" s="34">
        <v>7</v>
      </c>
      <c r="X76" s="34">
        <v>11</v>
      </c>
      <c r="Y76" s="5">
        <v>-3</v>
      </c>
      <c r="Z76" s="34">
        <v>3</v>
      </c>
      <c r="AA76" s="26"/>
      <c r="AB76" s="26"/>
      <c r="AC76" s="26"/>
      <c r="AD76" s="7"/>
    </row>
    <row r="77" spans="14:30" ht="12.75">
      <c r="N77" s="24"/>
      <c r="O77" s="26"/>
      <c r="P77" s="41" t="s">
        <v>37</v>
      </c>
      <c r="Q77" s="40" t="s">
        <v>11</v>
      </c>
      <c r="R77" s="33"/>
      <c r="S77" s="34">
        <v>5</v>
      </c>
      <c r="T77" s="9">
        <v>0</v>
      </c>
      <c r="U77" s="9">
        <v>0</v>
      </c>
      <c r="V77" s="9">
        <v>5</v>
      </c>
      <c r="W77" s="34">
        <v>3</v>
      </c>
      <c r="X77" s="34">
        <v>16</v>
      </c>
      <c r="Y77" s="9">
        <v>-13</v>
      </c>
      <c r="Z77" s="34">
        <v>0</v>
      </c>
      <c r="AA77" s="8"/>
      <c r="AB77" s="9"/>
      <c r="AC77" s="9"/>
      <c r="AD77" s="10"/>
    </row>
    <row r="78" spans="14:30" ht="12.75">
      <c r="N78" s="24"/>
      <c r="O78" s="26"/>
      <c r="P78" s="44"/>
      <c r="Q78" s="45"/>
      <c r="R78" s="27"/>
      <c r="S78" s="41"/>
      <c r="T78" s="5"/>
      <c r="U78" s="5"/>
      <c r="V78" s="5"/>
      <c r="W78" s="41"/>
      <c r="X78" s="41"/>
      <c r="Y78" s="5"/>
      <c r="Z78" s="41"/>
      <c r="AA78" s="5"/>
      <c r="AB78" s="5"/>
      <c r="AC78" s="5"/>
      <c r="AD78" s="5"/>
    </row>
    <row r="79" spans="12:30" ht="12.75">
      <c r="L79" s="21"/>
      <c r="M79" s="22"/>
      <c r="N79" s="30"/>
      <c r="O79" s="26"/>
      <c r="P79" s="41"/>
      <c r="Q79" s="42"/>
      <c r="AA79" s="26"/>
      <c r="AB79" s="26"/>
      <c r="AC79" s="26"/>
      <c r="AD79" s="26"/>
    </row>
    <row r="80" spans="11:30" ht="12.75">
      <c r="K80" s="29" t="s">
        <v>22</v>
      </c>
      <c r="L80" s="21" t="s">
        <v>82</v>
      </c>
      <c r="M80" s="22"/>
      <c r="N80" s="31" t="s">
        <v>55</v>
      </c>
      <c r="O80" s="26"/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24</v>
      </c>
      <c r="AB80" s="36" t="s">
        <v>25</v>
      </c>
      <c r="AC80" s="36" t="s">
        <v>26</v>
      </c>
      <c r="AD80" s="37" t="s">
        <v>27</v>
      </c>
    </row>
    <row r="81" spans="11:30" ht="12.75">
      <c r="K81" s="29"/>
      <c r="L81" s="22"/>
      <c r="M81" s="22"/>
      <c r="N81" s="31"/>
      <c r="O81" s="26"/>
      <c r="P81" s="41" t="s">
        <v>28</v>
      </c>
      <c r="Q81" s="38" t="s">
        <v>65</v>
      </c>
      <c r="R81" s="32"/>
      <c r="S81" s="34">
        <v>6</v>
      </c>
      <c r="T81" s="12">
        <v>5</v>
      </c>
      <c r="U81" s="12">
        <v>1</v>
      </c>
      <c r="V81" s="12">
        <v>0</v>
      </c>
      <c r="W81" s="34">
        <v>25</v>
      </c>
      <c r="X81" s="34">
        <v>9</v>
      </c>
      <c r="Y81" s="12">
        <v>16</v>
      </c>
      <c r="Z81" s="34">
        <v>16</v>
      </c>
      <c r="AA81" s="11"/>
      <c r="AB81" s="12"/>
      <c r="AC81" s="12"/>
      <c r="AD81" s="13"/>
    </row>
    <row r="82" spans="11:30" ht="12.75">
      <c r="K82" s="29">
        <v>1</v>
      </c>
      <c r="L82" s="22" t="s">
        <v>76</v>
      </c>
      <c r="M82" s="22" t="s">
        <v>75</v>
      </c>
      <c r="N82" s="24">
        <v>0.5833333333333334</v>
      </c>
      <c r="O82" s="26" t="s">
        <v>51</v>
      </c>
      <c r="P82" s="41" t="s">
        <v>29</v>
      </c>
      <c r="Q82" s="39" t="s">
        <v>10</v>
      </c>
      <c r="R82" s="27"/>
      <c r="S82" s="34">
        <v>6</v>
      </c>
      <c r="T82" s="5">
        <v>4</v>
      </c>
      <c r="U82" s="5">
        <v>1</v>
      </c>
      <c r="V82" s="5">
        <v>1</v>
      </c>
      <c r="W82" s="34">
        <v>23</v>
      </c>
      <c r="X82" s="34">
        <v>11</v>
      </c>
      <c r="Y82" s="5">
        <v>12</v>
      </c>
      <c r="Z82" s="34">
        <v>13</v>
      </c>
      <c r="AA82" s="6"/>
      <c r="AB82" s="5"/>
      <c r="AC82" s="5"/>
      <c r="AD82" s="7"/>
    </row>
    <row r="83" spans="11:30" ht="12.75">
      <c r="K83" s="29">
        <v>2</v>
      </c>
      <c r="L83" s="22" t="s">
        <v>50</v>
      </c>
      <c r="M83" s="22" t="s">
        <v>17</v>
      </c>
      <c r="N83" s="24">
        <v>0.5833333333333334</v>
      </c>
      <c r="O83" s="26" t="s">
        <v>52</v>
      </c>
      <c r="P83" s="41" t="s">
        <v>30</v>
      </c>
      <c r="Q83" s="39" t="s">
        <v>98</v>
      </c>
      <c r="R83" s="27"/>
      <c r="S83" s="34">
        <v>6</v>
      </c>
      <c r="T83" s="5">
        <v>4</v>
      </c>
      <c r="U83" s="5">
        <v>0</v>
      </c>
      <c r="V83" s="5">
        <v>2</v>
      </c>
      <c r="W83" s="34">
        <v>18</v>
      </c>
      <c r="X83" s="34">
        <v>10</v>
      </c>
      <c r="Y83" s="5">
        <v>8</v>
      </c>
      <c r="Z83" s="34">
        <v>12</v>
      </c>
      <c r="AA83" s="6"/>
      <c r="AB83" s="5"/>
      <c r="AC83" s="5"/>
      <c r="AD83" s="7"/>
    </row>
    <row r="84" spans="11:30" ht="12.75">
      <c r="K84" s="29">
        <v>3</v>
      </c>
      <c r="L84" s="22" t="s">
        <v>71</v>
      </c>
      <c r="M84" s="22" t="s">
        <v>74</v>
      </c>
      <c r="N84" s="24">
        <v>0.5833333333333334</v>
      </c>
      <c r="O84" s="26" t="s">
        <v>51</v>
      </c>
      <c r="P84" s="41" t="s">
        <v>31</v>
      </c>
      <c r="Q84" s="39" t="s">
        <v>68</v>
      </c>
      <c r="R84" s="27"/>
      <c r="S84" s="34">
        <v>6</v>
      </c>
      <c r="T84" s="5">
        <v>3</v>
      </c>
      <c r="U84" s="5">
        <v>1</v>
      </c>
      <c r="V84" s="5">
        <v>2</v>
      </c>
      <c r="W84" s="34">
        <v>14</v>
      </c>
      <c r="X84" s="34">
        <v>15</v>
      </c>
      <c r="Y84" s="5">
        <v>-1</v>
      </c>
      <c r="Z84" s="34">
        <v>10</v>
      </c>
      <c r="AA84" s="6"/>
      <c r="AB84" s="5"/>
      <c r="AC84" s="5"/>
      <c r="AD84" s="7"/>
    </row>
    <row r="85" spans="11:31" ht="12.75">
      <c r="K85" s="29">
        <v>4</v>
      </c>
      <c r="L85" s="22" t="s">
        <v>13</v>
      </c>
      <c r="M85" s="22" t="s">
        <v>12</v>
      </c>
      <c r="N85" s="24">
        <v>0.5833333333333334</v>
      </c>
      <c r="O85" s="26" t="s">
        <v>60</v>
      </c>
      <c r="P85" s="41" t="s">
        <v>32</v>
      </c>
      <c r="Q85" s="39" t="s">
        <v>67</v>
      </c>
      <c r="R85" s="27"/>
      <c r="S85" s="34">
        <v>6</v>
      </c>
      <c r="T85" s="5">
        <v>3</v>
      </c>
      <c r="U85" s="5">
        <v>0</v>
      </c>
      <c r="V85" s="5">
        <v>3</v>
      </c>
      <c r="W85" s="34">
        <v>12</v>
      </c>
      <c r="X85" s="34">
        <v>11</v>
      </c>
      <c r="Y85" s="5">
        <v>1</v>
      </c>
      <c r="Z85" s="34">
        <v>9</v>
      </c>
      <c r="AA85" s="6"/>
      <c r="AB85" s="5"/>
      <c r="AC85" s="5"/>
      <c r="AD85" s="7"/>
      <c r="AE85" s="47"/>
    </row>
    <row r="86" spans="11:31" ht="12.75">
      <c r="K86" s="29">
        <v>5</v>
      </c>
      <c r="L86" s="22" t="s">
        <v>72</v>
      </c>
      <c r="M86" s="22" t="s">
        <v>73</v>
      </c>
      <c r="N86" s="24">
        <v>0.5833333333333334</v>
      </c>
      <c r="O86" s="26" t="s">
        <v>54</v>
      </c>
      <c r="P86" s="41" t="s">
        <v>33</v>
      </c>
      <c r="Q86" s="39" t="s">
        <v>70</v>
      </c>
      <c r="R86" s="27"/>
      <c r="S86" s="34">
        <v>6</v>
      </c>
      <c r="T86" s="5">
        <v>2</v>
      </c>
      <c r="U86" s="5">
        <v>1</v>
      </c>
      <c r="V86" s="5">
        <v>3</v>
      </c>
      <c r="W86" s="34">
        <v>14</v>
      </c>
      <c r="X86" s="34">
        <v>18</v>
      </c>
      <c r="Y86" s="5">
        <v>-4</v>
      </c>
      <c r="Z86" s="34">
        <v>7</v>
      </c>
      <c r="AA86" s="6"/>
      <c r="AB86" s="5"/>
      <c r="AC86" s="5"/>
      <c r="AD86" s="7"/>
      <c r="AE86" s="47"/>
    </row>
    <row r="87" spans="11:31" ht="12.75">
      <c r="K87" s="29"/>
      <c r="M87" s="22"/>
      <c r="N87" s="30"/>
      <c r="O87" s="26"/>
      <c r="P87" s="41" t="s">
        <v>34</v>
      </c>
      <c r="Q87" s="39" t="s">
        <v>66</v>
      </c>
      <c r="R87" s="27"/>
      <c r="S87" s="34">
        <v>6</v>
      </c>
      <c r="T87" s="5">
        <v>2</v>
      </c>
      <c r="U87" s="5">
        <v>1</v>
      </c>
      <c r="V87" s="5">
        <v>3</v>
      </c>
      <c r="W87" s="34">
        <v>15</v>
      </c>
      <c r="X87" s="34">
        <v>22</v>
      </c>
      <c r="Y87" s="5">
        <v>-7</v>
      </c>
      <c r="Z87" s="34">
        <v>7</v>
      </c>
      <c r="AA87" s="6"/>
      <c r="AB87" s="5"/>
      <c r="AC87" s="5"/>
      <c r="AD87" s="7"/>
      <c r="AE87" s="47"/>
    </row>
    <row r="88" spans="11:31" ht="12.75">
      <c r="K88" s="29"/>
      <c r="M88" s="22"/>
      <c r="N88" s="30"/>
      <c r="O88" s="26"/>
      <c r="P88" s="41" t="s">
        <v>35</v>
      </c>
      <c r="Q88" s="39" t="s">
        <v>9</v>
      </c>
      <c r="R88" s="27"/>
      <c r="S88" s="34">
        <v>6</v>
      </c>
      <c r="T88" s="5">
        <v>2</v>
      </c>
      <c r="U88" s="5">
        <v>1</v>
      </c>
      <c r="V88" s="5">
        <v>3</v>
      </c>
      <c r="W88" s="34">
        <v>11</v>
      </c>
      <c r="X88" s="34">
        <v>19</v>
      </c>
      <c r="Y88" s="5">
        <v>-8</v>
      </c>
      <c r="Z88" s="34">
        <v>7</v>
      </c>
      <c r="AA88" s="6"/>
      <c r="AB88" s="5"/>
      <c r="AC88" s="5"/>
      <c r="AD88" s="7"/>
      <c r="AE88" s="47"/>
    </row>
    <row r="89" spans="13:30" ht="12.75">
      <c r="M89" s="22"/>
      <c r="N89" s="24"/>
      <c r="O89" s="26"/>
      <c r="P89" s="41" t="s">
        <v>36</v>
      </c>
      <c r="Q89" s="39" t="s">
        <v>49</v>
      </c>
      <c r="R89" s="27"/>
      <c r="S89" s="34">
        <v>6</v>
      </c>
      <c r="T89" s="5">
        <v>2</v>
      </c>
      <c r="U89" s="5">
        <v>0</v>
      </c>
      <c r="V89" s="5">
        <v>4</v>
      </c>
      <c r="W89" s="34">
        <v>10</v>
      </c>
      <c r="X89" s="34">
        <v>11</v>
      </c>
      <c r="Y89" s="5">
        <v>-1</v>
      </c>
      <c r="Z89" s="34">
        <v>6</v>
      </c>
      <c r="AA89" s="6"/>
      <c r="AB89" s="5"/>
      <c r="AC89" s="5"/>
      <c r="AD89" s="7"/>
    </row>
    <row r="90" spans="13:30" ht="12.75">
      <c r="M90" s="22"/>
      <c r="N90" s="24"/>
      <c r="O90" s="26"/>
      <c r="P90" s="41" t="s">
        <v>37</v>
      </c>
      <c r="Q90" s="40" t="s">
        <v>11</v>
      </c>
      <c r="R90" s="33"/>
      <c r="S90" s="34">
        <v>6</v>
      </c>
      <c r="T90" s="9">
        <v>0</v>
      </c>
      <c r="U90" s="9">
        <v>0</v>
      </c>
      <c r="V90" s="9">
        <v>6</v>
      </c>
      <c r="W90" s="34">
        <v>3</v>
      </c>
      <c r="X90" s="34">
        <v>19</v>
      </c>
      <c r="Y90" s="9">
        <v>-16</v>
      </c>
      <c r="Z90" s="34">
        <v>0</v>
      </c>
      <c r="AA90" s="8"/>
      <c r="AB90" s="9"/>
      <c r="AC90" s="9"/>
      <c r="AD90" s="10"/>
    </row>
    <row r="91" spans="13:30" ht="12.75">
      <c r="M91" s="22"/>
      <c r="N91" s="24"/>
      <c r="O91" s="26"/>
      <c r="P91" s="44"/>
      <c r="Q91" s="45"/>
      <c r="R91" s="27"/>
      <c r="S91" s="41"/>
      <c r="T91" s="5"/>
      <c r="U91" s="5"/>
      <c r="V91" s="5"/>
      <c r="W91" s="41"/>
      <c r="X91" s="41"/>
      <c r="Y91" s="5"/>
      <c r="Z91" s="41"/>
      <c r="AA91" s="5"/>
      <c r="AB91" s="5"/>
      <c r="AC91" s="5"/>
      <c r="AD91" s="5"/>
    </row>
    <row r="92" spans="12:30" ht="12.75">
      <c r="L92" s="21"/>
      <c r="M92" s="22"/>
      <c r="N92" s="30"/>
      <c r="O92" s="26"/>
      <c r="P92" s="41"/>
      <c r="Q92" s="42"/>
      <c r="AA92" s="26"/>
      <c r="AB92" s="26"/>
      <c r="AC92" s="26"/>
      <c r="AD92" s="26"/>
    </row>
    <row r="93" spans="11:30" ht="12.75">
      <c r="K93" s="29" t="s">
        <v>23</v>
      </c>
      <c r="L93" s="21" t="s">
        <v>83</v>
      </c>
      <c r="M93" s="22"/>
      <c r="N93" s="31" t="s">
        <v>55</v>
      </c>
      <c r="O93" s="26"/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24</v>
      </c>
      <c r="AB93" s="36" t="s">
        <v>25</v>
      </c>
      <c r="AC93" s="36" t="s">
        <v>26</v>
      </c>
      <c r="AD93" s="37" t="s">
        <v>27</v>
      </c>
    </row>
    <row r="94" spans="11:30" ht="12.75">
      <c r="K94" s="29"/>
      <c r="L94" s="22"/>
      <c r="M94" s="22"/>
      <c r="N94" s="31"/>
      <c r="O94" s="26"/>
      <c r="P94" s="41" t="s">
        <v>28</v>
      </c>
      <c r="Q94" s="38" t="s">
        <v>65</v>
      </c>
      <c r="R94" s="32"/>
      <c r="S94" s="34">
        <v>7</v>
      </c>
      <c r="T94" s="12">
        <v>6</v>
      </c>
      <c r="U94" s="12">
        <v>1</v>
      </c>
      <c r="V94" s="12">
        <v>0</v>
      </c>
      <c r="W94" s="34">
        <v>30</v>
      </c>
      <c r="X94" s="34">
        <v>10</v>
      </c>
      <c r="Y94" s="12">
        <v>20</v>
      </c>
      <c r="Z94" s="34">
        <v>19</v>
      </c>
      <c r="AA94" s="11"/>
      <c r="AB94" s="12"/>
      <c r="AC94" s="12"/>
      <c r="AD94" s="13"/>
    </row>
    <row r="95" spans="11:30" ht="12.75">
      <c r="K95" s="29">
        <v>1</v>
      </c>
      <c r="L95" s="22" t="s">
        <v>73</v>
      </c>
      <c r="M95" s="22" t="s">
        <v>76</v>
      </c>
      <c r="N95" s="24">
        <v>0.5833333333333334</v>
      </c>
      <c r="O95" s="26" t="s">
        <v>60</v>
      </c>
      <c r="P95" s="41" t="s">
        <v>29</v>
      </c>
      <c r="Q95" s="39" t="s">
        <v>98</v>
      </c>
      <c r="R95" s="27"/>
      <c r="S95" s="34">
        <v>7</v>
      </c>
      <c r="T95" s="5">
        <v>5</v>
      </c>
      <c r="U95" s="5">
        <v>0</v>
      </c>
      <c r="V95" s="5">
        <v>2</v>
      </c>
      <c r="W95" s="34">
        <v>22</v>
      </c>
      <c r="X95" s="34">
        <v>12</v>
      </c>
      <c r="Y95" s="5">
        <v>10</v>
      </c>
      <c r="Z95" s="34">
        <v>15</v>
      </c>
      <c r="AA95" s="6"/>
      <c r="AB95" s="5"/>
      <c r="AC95" s="5"/>
      <c r="AD95" s="7"/>
    </row>
    <row r="96" spans="11:30" ht="12.75">
      <c r="K96" s="29">
        <v>2</v>
      </c>
      <c r="L96" s="22" t="s">
        <v>12</v>
      </c>
      <c r="M96" s="22" t="s">
        <v>72</v>
      </c>
      <c r="N96" s="24">
        <v>0.5833333333333334</v>
      </c>
      <c r="O96" s="26" t="s">
        <v>93</v>
      </c>
      <c r="P96" s="41" t="s">
        <v>30</v>
      </c>
      <c r="Q96" s="39" t="s">
        <v>68</v>
      </c>
      <c r="R96" s="27"/>
      <c r="S96" s="34">
        <v>7</v>
      </c>
      <c r="T96" s="5">
        <v>4</v>
      </c>
      <c r="U96" s="5">
        <v>1</v>
      </c>
      <c r="V96" s="5">
        <v>2</v>
      </c>
      <c r="W96" s="34">
        <v>17</v>
      </c>
      <c r="X96" s="34">
        <v>17</v>
      </c>
      <c r="Y96" s="5">
        <v>0</v>
      </c>
      <c r="Z96" s="34">
        <v>13</v>
      </c>
      <c r="AA96" s="6">
        <v>1</v>
      </c>
      <c r="AB96" s="5">
        <v>3</v>
      </c>
      <c r="AC96" s="5">
        <v>3</v>
      </c>
      <c r="AD96" s="7">
        <v>2</v>
      </c>
    </row>
    <row r="97" spans="11:30" ht="12.75">
      <c r="K97" s="29">
        <v>3</v>
      </c>
      <c r="L97" s="22" t="s">
        <v>74</v>
      </c>
      <c r="M97" s="22" t="s">
        <v>13</v>
      </c>
      <c r="N97" s="24">
        <v>0.5833333333333334</v>
      </c>
      <c r="O97" s="26" t="s">
        <v>63</v>
      </c>
      <c r="P97" s="41" t="s">
        <v>31</v>
      </c>
      <c r="Q97" s="39" t="s">
        <v>10</v>
      </c>
      <c r="R97" s="27"/>
      <c r="S97" s="34">
        <v>7</v>
      </c>
      <c r="T97" s="5">
        <v>4</v>
      </c>
      <c r="U97" s="5">
        <v>1</v>
      </c>
      <c r="V97" s="5">
        <v>2</v>
      </c>
      <c r="W97" s="34">
        <v>25</v>
      </c>
      <c r="X97" s="34">
        <v>14</v>
      </c>
      <c r="Y97" s="5">
        <v>11</v>
      </c>
      <c r="Z97" s="34">
        <v>13</v>
      </c>
      <c r="AA97" s="6">
        <v>1</v>
      </c>
      <c r="AB97" s="5">
        <v>0</v>
      </c>
      <c r="AC97" s="5">
        <v>2</v>
      </c>
      <c r="AD97" s="7">
        <v>3</v>
      </c>
    </row>
    <row r="98" spans="11:30" ht="12.75">
      <c r="K98" s="29">
        <v>4</v>
      </c>
      <c r="L98" s="22" t="s">
        <v>17</v>
      </c>
      <c r="M98" s="22" t="s">
        <v>71</v>
      </c>
      <c r="N98" s="24">
        <v>0.5833333333333334</v>
      </c>
      <c r="O98" s="26" t="s">
        <v>94</v>
      </c>
      <c r="P98" s="41" t="s">
        <v>32</v>
      </c>
      <c r="Q98" s="39" t="s">
        <v>67</v>
      </c>
      <c r="R98" s="27"/>
      <c r="S98" s="34">
        <v>7</v>
      </c>
      <c r="T98" s="5">
        <v>4</v>
      </c>
      <c r="U98" s="5">
        <v>0</v>
      </c>
      <c r="V98" s="5">
        <v>3</v>
      </c>
      <c r="W98" s="34">
        <v>16</v>
      </c>
      <c r="X98" s="34">
        <v>12</v>
      </c>
      <c r="Y98" s="5">
        <v>4</v>
      </c>
      <c r="Z98" s="34">
        <v>12</v>
      </c>
      <c r="AA98" s="6"/>
      <c r="AB98" s="5"/>
      <c r="AC98" s="5"/>
      <c r="AD98" s="7"/>
    </row>
    <row r="99" spans="11:30" ht="12.75">
      <c r="K99" s="29">
        <v>5</v>
      </c>
      <c r="L99" s="22" t="s">
        <v>75</v>
      </c>
      <c r="M99" s="22" t="s">
        <v>50</v>
      </c>
      <c r="N99" s="24">
        <v>0.5833333333333334</v>
      </c>
      <c r="O99" s="26" t="s">
        <v>61</v>
      </c>
      <c r="P99" s="41" t="s">
        <v>33</v>
      </c>
      <c r="Q99" s="39" t="s">
        <v>9</v>
      </c>
      <c r="R99" s="27"/>
      <c r="S99" s="34">
        <v>7</v>
      </c>
      <c r="T99" s="5">
        <v>3</v>
      </c>
      <c r="U99" s="5">
        <v>1</v>
      </c>
      <c r="V99" s="5">
        <v>3</v>
      </c>
      <c r="W99" s="34">
        <v>16</v>
      </c>
      <c r="X99" s="34">
        <v>22</v>
      </c>
      <c r="Y99" s="5">
        <v>-6</v>
      </c>
      <c r="Z99" s="34">
        <v>10</v>
      </c>
      <c r="AA99" s="6"/>
      <c r="AB99" s="5"/>
      <c r="AC99" s="5"/>
      <c r="AD99" s="7"/>
    </row>
    <row r="100" spans="11:30" ht="12.75">
      <c r="K100" s="29"/>
      <c r="M100" s="22"/>
      <c r="N100" s="30"/>
      <c r="O100" s="26"/>
      <c r="P100" s="41" t="s">
        <v>34</v>
      </c>
      <c r="Q100" s="39" t="s">
        <v>66</v>
      </c>
      <c r="R100" s="27"/>
      <c r="S100" s="34">
        <v>7</v>
      </c>
      <c r="T100" s="5">
        <v>2</v>
      </c>
      <c r="U100" s="5">
        <v>1</v>
      </c>
      <c r="V100" s="5">
        <v>4</v>
      </c>
      <c r="W100" s="34">
        <v>18</v>
      </c>
      <c r="X100" s="34">
        <v>27</v>
      </c>
      <c r="Y100" s="5">
        <v>-9</v>
      </c>
      <c r="Z100" s="34">
        <v>7</v>
      </c>
      <c r="AA100" s="26">
        <v>1</v>
      </c>
      <c r="AB100" s="26">
        <v>3</v>
      </c>
      <c r="AC100" s="26">
        <v>6</v>
      </c>
      <c r="AD100" s="7">
        <v>2</v>
      </c>
    </row>
    <row r="101" spans="11:30" ht="12.75">
      <c r="K101" s="22"/>
      <c r="N101" s="30"/>
      <c r="O101" s="26"/>
      <c r="P101" s="41" t="s">
        <v>35</v>
      </c>
      <c r="Q101" s="39" t="s">
        <v>70</v>
      </c>
      <c r="R101" s="27"/>
      <c r="S101" s="34">
        <v>7</v>
      </c>
      <c r="T101" s="5">
        <v>2</v>
      </c>
      <c r="U101" s="5">
        <v>1</v>
      </c>
      <c r="V101" s="5">
        <v>4</v>
      </c>
      <c r="W101" s="34">
        <v>15</v>
      </c>
      <c r="X101" s="34">
        <v>22</v>
      </c>
      <c r="Y101" s="5">
        <v>-7</v>
      </c>
      <c r="Z101" s="34">
        <v>7</v>
      </c>
      <c r="AA101" s="26">
        <v>1</v>
      </c>
      <c r="AB101" s="26">
        <v>0</v>
      </c>
      <c r="AC101" s="26">
        <v>2</v>
      </c>
      <c r="AD101" s="7">
        <v>6</v>
      </c>
    </row>
    <row r="102" spans="11:30" ht="12.75">
      <c r="K102" s="21"/>
      <c r="N102" s="24"/>
      <c r="O102" s="26"/>
      <c r="P102" s="41" t="s">
        <v>36</v>
      </c>
      <c r="Q102" s="39" t="s">
        <v>49</v>
      </c>
      <c r="R102" s="27"/>
      <c r="S102" s="34">
        <v>7</v>
      </c>
      <c r="T102" s="5">
        <v>2</v>
      </c>
      <c r="U102" s="5">
        <v>0</v>
      </c>
      <c r="V102" s="5">
        <v>5</v>
      </c>
      <c r="W102" s="34">
        <v>12</v>
      </c>
      <c r="X102" s="34">
        <v>15</v>
      </c>
      <c r="Y102" s="5">
        <v>-3</v>
      </c>
      <c r="Z102" s="34">
        <v>6</v>
      </c>
      <c r="AA102" s="26"/>
      <c r="AB102" s="26"/>
      <c r="AC102" s="26"/>
      <c r="AD102" s="7"/>
    </row>
    <row r="103" spans="11:30" ht="12.75">
      <c r="K103" s="22"/>
      <c r="N103" s="24"/>
      <c r="O103" s="26"/>
      <c r="P103" s="41" t="s">
        <v>37</v>
      </c>
      <c r="Q103" s="40" t="s">
        <v>11</v>
      </c>
      <c r="R103" s="33"/>
      <c r="S103" s="34">
        <v>7</v>
      </c>
      <c r="T103" s="9">
        <v>0</v>
      </c>
      <c r="U103" s="9">
        <v>0</v>
      </c>
      <c r="V103" s="9">
        <v>7</v>
      </c>
      <c r="W103" s="34">
        <v>4</v>
      </c>
      <c r="X103" s="34">
        <v>24</v>
      </c>
      <c r="Y103" s="9">
        <v>-20</v>
      </c>
      <c r="Z103" s="34">
        <v>0</v>
      </c>
      <c r="AA103" s="8"/>
      <c r="AB103" s="9"/>
      <c r="AC103" s="9"/>
      <c r="AD103" s="10"/>
    </row>
    <row r="104" spans="11:30" ht="12.75">
      <c r="K104" s="22"/>
      <c r="N104" s="24"/>
      <c r="O104" s="26"/>
      <c r="P104" s="44"/>
      <c r="Q104" s="45"/>
      <c r="R104" s="27"/>
      <c r="S104" s="41"/>
      <c r="T104" s="5"/>
      <c r="U104" s="5"/>
      <c r="V104" s="5"/>
      <c r="W104" s="41"/>
      <c r="X104" s="41"/>
      <c r="Y104" s="5"/>
      <c r="Z104" s="41"/>
      <c r="AA104" s="5"/>
      <c r="AB104" s="5"/>
      <c r="AC104" s="5"/>
      <c r="AD104" s="5"/>
    </row>
    <row r="105" spans="11:30" ht="12.75">
      <c r="K105" s="23"/>
      <c r="L105" s="22"/>
      <c r="M105" s="22"/>
      <c r="N105" s="30"/>
      <c r="O105" s="26"/>
      <c r="P105" s="41"/>
      <c r="Q105" s="42"/>
      <c r="AA105" s="26"/>
      <c r="AB105" s="26"/>
      <c r="AC105" s="26"/>
      <c r="AD105" s="26"/>
    </row>
    <row r="106" spans="11:30" ht="12.75">
      <c r="K106" s="29" t="s">
        <v>38</v>
      </c>
      <c r="L106" s="21" t="s">
        <v>84</v>
      </c>
      <c r="M106" s="22"/>
      <c r="N106" s="31" t="s">
        <v>55</v>
      </c>
      <c r="O106" s="26"/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24</v>
      </c>
      <c r="AB106" s="36" t="s">
        <v>25</v>
      </c>
      <c r="AC106" s="36" t="s">
        <v>26</v>
      </c>
      <c r="AD106" s="37" t="s">
        <v>27</v>
      </c>
    </row>
    <row r="107" spans="11:30" ht="12.75">
      <c r="K107" s="29"/>
      <c r="L107" s="22"/>
      <c r="M107" s="22"/>
      <c r="N107" s="31"/>
      <c r="O107" s="26"/>
      <c r="P107" s="41" t="s">
        <v>28</v>
      </c>
      <c r="Q107" s="38" t="s">
        <v>65</v>
      </c>
      <c r="R107" s="32"/>
      <c r="S107" s="34">
        <v>8</v>
      </c>
      <c r="T107" s="12">
        <v>6</v>
      </c>
      <c r="U107" s="12">
        <v>2</v>
      </c>
      <c r="V107" s="12">
        <v>0</v>
      </c>
      <c r="W107" s="34">
        <v>30</v>
      </c>
      <c r="X107" s="34">
        <v>10</v>
      </c>
      <c r="Y107" s="12">
        <v>20</v>
      </c>
      <c r="Z107" s="34">
        <v>20</v>
      </c>
      <c r="AA107" s="11"/>
      <c r="AB107" s="12"/>
      <c r="AC107" s="12"/>
      <c r="AD107" s="13"/>
    </row>
    <row r="108" spans="11:30" ht="12.75">
      <c r="K108" s="29">
        <v>1</v>
      </c>
      <c r="L108" s="22" t="s">
        <v>76</v>
      </c>
      <c r="M108" s="22" t="s">
        <v>50</v>
      </c>
      <c r="N108" s="24">
        <v>0.5833333333333334</v>
      </c>
      <c r="O108" s="26" t="s">
        <v>53</v>
      </c>
      <c r="P108" s="41" t="s">
        <v>29</v>
      </c>
      <c r="Q108" s="39" t="s">
        <v>10</v>
      </c>
      <c r="R108" s="27"/>
      <c r="S108" s="34">
        <v>8</v>
      </c>
      <c r="T108" s="5">
        <v>5</v>
      </c>
      <c r="U108" s="5">
        <v>1</v>
      </c>
      <c r="V108" s="5">
        <v>2</v>
      </c>
      <c r="W108" s="34">
        <v>28</v>
      </c>
      <c r="X108" s="34">
        <v>16</v>
      </c>
      <c r="Y108" s="5">
        <v>12</v>
      </c>
      <c r="Z108" s="34">
        <v>16</v>
      </c>
      <c r="AA108" s="6"/>
      <c r="AB108" s="5"/>
      <c r="AC108" s="5"/>
      <c r="AD108" s="7"/>
    </row>
    <row r="109" spans="11:30" ht="12.75">
      <c r="K109" s="29">
        <v>2</v>
      </c>
      <c r="L109" s="22" t="s">
        <v>71</v>
      </c>
      <c r="M109" s="22" t="s">
        <v>75</v>
      </c>
      <c r="N109" s="24">
        <v>0.5833333333333334</v>
      </c>
      <c r="O109" s="26" t="s">
        <v>57</v>
      </c>
      <c r="P109" s="41" t="s">
        <v>30</v>
      </c>
      <c r="Q109" s="39" t="s">
        <v>98</v>
      </c>
      <c r="R109" s="27"/>
      <c r="S109" s="34">
        <v>8</v>
      </c>
      <c r="T109" s="5">
        <v>5</v>
      </c>
      <c r="U109" s="5">
        <v>1</v>
      </c>
      <c r="V109" s="5">
        <v>2</v>
      </c>
      <c r="W109" s="34">
        <v>22</v>
      </c>
      <c r="X109" s="34">
        <v>12</v>
      </c>
      <c r="Y109" s="5">
        <v>10</v>
      </c>
      <c r="Z109" s="34">
        <v>16</v>
      </c>
      <c r="AA109" s="6"/>
      <c r="AB109" s="5"/>
      <c r="AC109" s="5"/>
      <c r="AD109" s="7"/>
    </row>
    <row r="110" spans="11:30" ht="12.75">
      <c r="K110" s="29">
        <v>3</v>
      </c>
      <c r="L110" s="22" t="s">
        <v>13</v>
      </c>
      <c r="M110" s="22" t="s">
        <v>17</v>
      </c>
      <c r="N110" s="24">
        <v>0.5833333333333334</v>
      </c>
      <c r="O110" s="26" t="s">
        <v>63</v>
      </c>
      <c r="P110" s="41" t="s">
        <v>31</v>
      </c>
      <c r="Q110" s="39" t="s">
        <v>68</v>
      </c>
      <c r="R110" s="27"/>
      <c r="S110" s="34">
        <v>8</v>
      </c>
      <c r="T110" s="5">
        <v>4</v>
      </c>
      <c r="U110" s="5">
        <v>2</v>
      </c>
      <c r="V110" s="5">
        <v>2</v>
      </c>
      <c r="W110" s="34">
        <v>20</v>
      </c>
      <c r="X110" s="34">
        <v>20</v>
      </c>
      <c r="Y110" s="5">
        <v>0</v>
      </c>
      <c r="Z110" s="34">
        <v>14</v>
      </c>
      <c r="AA110" s="6"/>
      <c r="AB110" s="5"/>
      <c r="AC110" s="5"/>
      <c r="AD110" s="7"/>
    </row>
    <row r="111" spans="11:30" ht="12.75">
      <c r="K111" s="29">
        <v>4</v>
      </c>
      <c r="L111" s="22" t="s">
        <v>72</v>
      </c>
      <c r="M111" s="22" t="s">
        <v>74</v>
      </c>
      <c r="N111" s="24">
        <v>0.5833333333333334</v>
      </c>
      <c r="O111" s="26" t="s">
        <v>88</v>
      </c>
      <c r="P111" s="41" t="s">
        <v>32</v>
      </c>
      <c r="Q111" s="39" t="s">
        <v>9</v>
      </c>
      <c r="R111" s="27"/>
      <c r="S111" s="34">
        <v>8</v>
      </c>
      <c r="T111" s="5">
        <v>4</v>
      </c>
      <c r="U111" s="5">
        <v>1</v>
      </c>
      <c r="V111" s="5">
        <v>3</v>
      </c>
      <c r="W111" s="34">
        <v>20</v>
      </c>
      <c r="X111" s="34">
        <v>25</v>
      </c>
      <c r="Y111" s="5">
        <v>-5</v>
      </c>
      <c r="Z111" s="34">
        <v>13</v>
      </c>
      <c r="AA111" s="6"/>
      <c r="AB111" s="5"/>
      <c r="AC111" s="5"/>
      <c r="AD111" s="7"/>
    </row>
    <row r="112" spans="11:30" ht="12.75">
      <c r="K112" s="29">
        <v>5</v>
      </c>
      <c r="L112" s="22" t="s">
        <v>73</v>
      </c>
      <c r="M112" s="22" t="s">
        <v>12</v>
      </c>
      <c r="N112" s="24">
        <v>0.5833333333333334</v>
      </c>
      <c r="O112" s="26" t="s">
        <v>95</v>
      </c>
      <c r="P112" s="41" t="s">
        <v>33</v>
      </c>
      <c r="Q112" s="39" t="s">
        <v>67</v>
      </c>
      <c r="R112" s="27"/>
      <c r="S112" s="34">
        <v>8</v>
      </c>
      <c r="T112" s="5">
        <v>4</v>
      </c>
      <c r="U112" s="5">
        <v>0</v>
      </c>
      <c r="V112" s="5">
        <v>4</v>
      </c>
      <c r="W112" s="34">
        <v>19</v>
      </c>
      <c r="X112" s="34">
        <v>16</v>
      </c>
      <c r="Y112" s="5">
        <v>3</v>
      </c>
      <c r="Z112" s="34">
        <v>12</v>
      </c>
      <c r="AA112" s="6"/>
      <c r="AB112" s="5"/>
      <c r="AC112" s="5"/>
      <c r="AD112" s="7"/>
    </row>
    <row r="113" spans="11:30" ht="12.75">
      <c r="K113" s="29"/>
      <c r="N113" s="30"/>
      <c r="O113" s="26"/>
      <c r="P113" s="41" t="s">
        <v>34</v>
      </c>
      <c r="Q113" s="39" t="s">
        <v>66</v>
      </c>
      <c r="R113" s="27"/>
      <c r="S113" s="34">
        <v>8</v>
      </c>
      <c r="T113" s="5">
        <v>2</v>
      </c>
      <c r="U113" s="5">
        <v>2</v>
      </c>
      <c r="V113" s="5">
        <v>4</v>
      </c>
      <c r="W113" s="34">
        <v>21</v>
      </c>
      <c r="X113" s="34">
        <v>30</v>
      </c>
      <c r="Y113" s="5">
        <v>-9</v>
      </c>
      <c r="Z113" s="34">
        <v>8</v>
      </c>
      <c r="AA113" s="6">
        <v>1</v>
      </c>
      <c r="AB113" s="5">
        <v>3</v>
      </c>
      <c r="AC113" s="5">
        <v>6</v>
      </c>
      <c r="AD113" s="7">
        <v>2</v>
      </c>
    </row>
    <row r="114" spans="11:30" ht="12.75">
      <c r="K114" s="29"/>
      <c r="N114" s="30"/>
      <c r="O114" s="26"/>
      <c r="P114" s="41" t="s">
        <v>35</v>
      </c>
      <c r="Q114" s="39" t="s">
        <v>70</v>
      </c>
      <c r="R114" s="27"/>
      <c r="S114" s="34">
        <v>8</v>
      </c>
      <c r="T114" s="5">
        <v>2</v>
      </c>
      <c r="U114" s="5">
        <v>2</v>
      </c>
      <c r="V114" s="5">
        <v>4</v>
      </c>
      <c r="W114" s="34">
        <v>17</v>
      </c>
      <c r="X114" s="34">
        <v>24</v>
      </c>
      <c r="Y114" s="5">
        <v>-7</v>
      </c>
      <c r="Z114" s="34">
        <v>8</v>
      </c>
      <c r="AA114" s="6">
        <v>1</v>
      </c>
      <c r="AB114" s="5">
        <v>0</v>
      </c>
      <c r="AC114" s="5">
        <v>2</v>
      </c>
      <c r="AD114" s="7">
        <v>6</v>
      </c>
    </row>
    <row r="115" spans="13:30" ht="12.75">
      <c r="M115" s="22"/>
      <c r="N115" s="24"/>
      <c r="O115" s="26"/>
      <c r="P115" s="41" t="s">
        <v>36</v>
      </c>
      <c r="Q115" s="39" t="s">
        <v>49</v>
      </c>
      <c r="R115" s="27"/>
      <c r="S115" s="34">
        <v>8</v>
      </c>
      <c r="T115" s="5">
        <v>2</v>
      </c>
      <c r="U115" s="5">
        <v>1</v>
      </c>
      <c r="V115" s="5">
        <v>5</v>
      </c>
      <c r="W115" s="34">
        <v>14</v>
      </c>
      <c r="X115" s="34">
        <v>17</v>
      </c>
      <c r="Y115" s="5">
        <v>-3</v>
      </c>
      <c r="Z115" s="34">
        <v>7</v>
      </c>
      <c r="AA115" s="6"/>
      <c r="AB115" s="5"/>
      <c r="AC115" s="5"/>
      <c r="AD115" s="7"/>
    </row>
    <row r="116" spans="13:30" ht="12.75">
      <c r="M116" s="22"/>
      <c r="N116" s="24"/>
      <c r="O116" s="26"/>
      <c r="P116" s="41" t="s">
        <v>37</v>
      </c>
      <c r="Q116" s="40" t="s">
        <v>11</v>
      </c>
      <c r="R116" s="33"/>
      <c r="S116" s="34">
        <v>8</v>
      </c>
      <c r="T116" s="9">
        <v>0</v>
      </c>
      <c r="U116" s="9">
        <v>0</v>
      </c>
      <c r="V116" s="9">
        <v>8</v>
      </c>
      <c r="W116" s="34">
        <v>6</v>
      </c>
      <c r="X116" s="34">
        <v>27</v>
      </c>
      <c r="Y116" s="9">
        <v>-21</v>
      </c>
      <c r="Z116" s="34">
        <v>0</v>
      </c>
      <c r="AA116" s="8"/>
      <c r="AB116" s="9"/>
      <c r="AC116" s="9"/>
      <c r="AD116" s="10"/>
    </row>
    <row r="117" spans="13:30" ht="12.75">
      <c r="M117" s="22"/>
      <c r="N117" s="24"/>
      <c r="O117" s="26"/>
      <c r="P117" s="44"/>
      <c r="Q117" s="45"/>
      <c r="R117" s="27"/>
      <c r="S117" s="41"/>
      <c r="T117" s="5"/>
      <c r="U117" s="5"/>
      <c r="V117" s="5"/>
      <c r="W117" s="41"/>
      <c r="X117" s="41"/>
      <c r="Y117" s="5"/>
      <c r="Z117" s="41"/>
      <c r="AA117" s="5"/>
      <c r="AB117" s="5"/>
      <c r="AC117" s="5"/>
      <c r="AD117" s="5"/>
    </row>
    <row r="118" spans="12:30" ht="12.75">
      <c r="L118" s="21"/>
      <c r="M118" s="22"/>
      <c r="N118" s="30"/>
      <c r="O118" s="26"/>
      <c r="P118" s="41"/>
      <c r="Q118" s="42"/>
      <c r="AA118" s="26"/>
      <c r="AB118" s="26"/>
      <c r="AC118" s="26"/>
      <c r="AD118" s="26"/>
    </row>
    <row r="119" spans="11:30" ht="12.75">
      <c r="K119" s="29" t="s">
        <v>39</v>
      </c>
      <c r="L119" s="21" t="s">
        <v>85</v>
      </c>
      <c r="M119" s="22"/>
      <c r="N119" s="31" t="s">
        <v>55</v>
      </c>
      <c r="O119" s="26"/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24</v>
      </c>
      <c r="AB119" s="36" t="s">
        <v>25</v>
      </c>
      <c r="AC119" s="36" t="s">
        <v>26</v>
      </c>
      <c r="AD119" s="37" t="s">
        <v>27</v>
      </c>
    </row>
    <row r="120" spans="11:30" ht="12.75">
      <c r="K120" s="29"/>
      <c r="L120" s="22"/>
      <c r="M120" s="22"/>
      <c r="N120" s="31"/>
      <c r="O120" s="26"/>
      <c r="P120" s="41" t="s">
        <v>28</v>
      </c>
      <c r="Q120" s="38" t="s">
        <v>65</v>
      </c>
      <c r="R120" s="32"/>
      <c r="S120" s="34">
        <v>9</v>
      </c>
      <c r="T120" s="12">
        <v>7</v>
      </c>
      <c r="U120" s="12">
        <v>2</v>
      </c>
      <c r="V120" s="12">
        <v>0</v>
      </c>
      <c r="W120" s="34">
        <v>36</v>
      </c>
      <c r="X120" s="34">
        <v>13</v>
      </c>
      <c r="Y120" s="12">
        <v>23</v>
      </c>
      <c r="Z120" s="34">
        <v>23</v>
      </c>
      <c r="AA120" s="11"/>
      <c r="AB120" s="12"/>
      <c r="AC120" s="12"/>
      <c r="AD120" s="13"/>
    </row>
    <row r="121" spans="11:30" ht="12.75">
      <c r="K121" s="29">
        <v>1</v>
      </c>
      <c r="L121" s="22" t="s">
        <v>12</v>
      </c>
      <c r="M121" s="22" t="s">
        <v>76</v>
      </c>
      <c r="N121" s="24">
        <v>0.5833333333333334</v>
      </c>
      <c r="O121" s="26" t="s">
        <v>63</v>
      </c>
      <c r="P121" s="41" t="s">
        <v>29</v>
      </c>
      <c r="Q121" s="39" t="s">
        <v>10</v>
      </c>
      <c r="R121" s="27"/>
      <c r="S121" s="34">
        <v>9</v>
      </c>
      <c r="T121" s="5">
        <v>5</v>
      </c>
      <c r="U121" s="5">
        <v>2</v>
      </c>
      <c r="V121" s="5">
        <v>2</v>
      </c>
      <c r="W121" s="34">
        <v>30</v>
      </c>
      <c r="X121" s="34">
        <v>18</v>
      </c>
      <c r="Y121" s="5">
        <v>12</v>
      </c>
      <c r="Z121" s="34">
        <v>17</v>
      </c>
      <c r="AA121" s="6">
        <v>1</v>
      </c>
      <c r="AB121" s="5">
        <v>1</v>
      </c>
      <c r="AC121" s="5">
        <v>2</v>
      </c>
      <c r="AD121" s="7">
        <v>2</v>
      </c>
    </row>
    <row r="122" spans="11:30" ht="12.75">
      <c r="K122" s="29">
        <v>2</v>
      </c>
      <c r="L122" s="22" t="s">
        <v>74</v>
      </c>
      <c r="M122" s="22" t="s">
        <v>73</v>
      </c>
      <c r="N122" s="24">
        <v>0.5833333333333334</v>
      </c>
      <c r="O122" s="46" t="s">
        <v>97</v>
      </c>
      <c r="P122" s="41" t="s">
        <v>30</v>
      </c>
      <c r="Q122" s="39" t="s">
        <v>98</v>
      </c>
      <c r="R122" s="27"/>
      <c r="S122" s="34">
        <v>9</v>
      </c>
      <c r="T122" s="5">
        <v>5</v>
      </c>
      <c r="U122" s="5">
        <v>2</v>
      </c>
      <c r="V122" s="5">
        <v>2</v>
      </c>
      <c r="W122" s="34">
        <v>24</v>
      </c>
      <c r="X122" s="34">
        <v>14</v>
      </c>
      <c r="Y122" s="5">
        <v>10</v>
      </c>
      <c r="Z122" s="34">
        <v>17</v>
      </c>
      <c r="AA122" s="6">
        <v>1</v>
      </c>
      <c r="AB122" s="5">
        <v>1</v>
      </c>
      <c r="AC122" s="5">
        <v>2</v>
      </c>
      <c r="AD122" s="7">
        <v>2</v>
      </c>
    </row>
    <row r="123" spans="11:30" ht="12.75">
      <c r="K123" s="29">
        <v>3</v>
      </c>
      <c r="L123" s="22" t="s">
        <v>17</v>
      </c>
      <c r="M123" s="22" t="s">
        <v>72</v>
      </c>
      <c r="N123" s="24">
        <v>0.5833333333333334</v>
      </c>
      <c r="O123" s="26" t="s">
        <v>97</v>
      </c>
      <c r="P123" s="41" t="s">
        <v>31</v>
      </c>
      <c r="Q123" s="39" t="s">
        <v>9</v>
      </c>
      <c r="R123" s="27"/>
      <c r="S123" s="34">
        <v>9</v>
      </c>
      <c r="T123" s="5">
        <v>5</v>
      </c>
      <c r="U123" s="5">
        <v>1</v>
      </c>
      <c r="V123" s="5">
        <v>3</v>
      </c>
      <c r="W123" s="34">
        <v>23</v>
      </c>
      <c r="X123" s="34">
        <v>27</v>
      </c>
      <c r="Y123" s="5">
        <v>-4</v>
      </c>
      <c r="Z123" s="34">
        <v>16</v>
      </c>
      <c r="AA123" s="6"/>
      <c r="AB123" s="5"/>
      <c r="AC123" s="5"/>
      <c r="AD123" s="7"/>
    </row>
    <row r="124" spans="11:30" ht="12.75">
      <c r="K124" s="29">
        <v>4</v>
      </c>
      <c r="L124" s="22" t="s">
        <v>75</v>
      </c>
      <c r="M124" s="22" t="s">
        <v>13</v>
      </c>
      <c r="N124" s="24">
        <v>0.5833333333333334</v>
      </c>
      <c r="O124" s="26" t="s">
        <v>53</v>
      </c>
      <c r="P124" s="41" t="s">
        <v>32</v>
      </c>
      <c r="Q124" s="39" t="s">
        <v>67</v>
      </c>
      <c r="R124" s="27"/>
      <c r="S124" s="34">
        <v>9</v>
      </c>
      <c r="T124" s="5">
        <v>5</v>
      </c>
      <c r="U124" s="5">
        <v>0</v>
      </c>
      <c r="V124" s="5">
        <v>4</v>
      </c>
      <c r="W124" s="34">
        <v>22</v>
      </c>
      <c r="X124" s="34">
        <v>16</v>
      </c>
      <c r="Y124" s="5">
        <v>6</v>
      </c>
      <c r="Z124" s="34">
        <v>15</v>
      </c>
      <c r="AA124" s="6"/>
      <c r="AB124" s="5"/>
      <c r="AC124" s="5"/>
      <c r="AD124" s="7"/>
    </row>
    <row r="125" spans="11:30" ht="12.75">
      <c r="K125" s="29">
        <v>5</v>
      </c>
      <c r="L125" s="22" t="s">
        <v>50</v>
      </c>
      <c r="M125" s="22" t="s">
        <v>71</v>
      </c>
      <c r="N125" s="24">
        <v>0.5833333333333334</v>
      </c>
      <c r="O125" s="26" t="s">
        <v>86</v>
      </c>
      <c r="P125" s="41" t="s">
        <v>33</v>
      </c>
      <c r="Q125" s="39" t="s">
        <v>68</v>
      </c>
      <c r="R125" s="27"/>
      <c r="S125" s="34">
        <v>9</v>
      </c>
      <c r="T125" s="5">
        <v>4</v>
      </c>
      <c r="U125" s="5">
        <v>2</v>
      </c>
      <c r="V125" s="5">
        <v>3</v>
      </c>
      <c r="W125" s="34">
        <v>20</v>
      </c>
      <c r="X125" s="34">
        <v>23</v>
      </c>
      <c r="Y125" s="5">
        <v>-3</v>
      </c>
      <c r="Z125" s="34">
        <v>14</v>
      </c>
      <c r="AA125" s="6"/>
      <c r="AB125" s="5"/>
      <c r="AC125" s="5"/>
      <c r="AD125" s="7"/>
    </row>
    <row r="126" spans="11:30" ht="12.75">
      <c r="K126" s="29" t="s">
        <v>122</v>
      </c>
      <c r="L126" s="22" t="s">
        <v>74</v>
      </c>
      <c r="M126" s="22" t="s">
        <v>73</v>
      </c>
      <c r="N126" s="24" t="s">
        <v>0</v>
      </c>
      <c r="O126" s="26" t="s">
        <v>117</v>
      </c>
      <c r="P126" s="41" t="s">
        <v>34</v>
      </c>
      <c r="Q126" s="39" t="s">
        <v>66</v>
      </c>
      <c r="R126" s="27"/>
      <c r="S126" s="34">
        <v>9</v>
      </c>
      <c r="T126" s="5">
        <v>2</v>
      </c>
      <c r="U126" s="5">
        <v>2</v>
      </c>
      <c r="V126" s="5">
        <v>5</v>
      </c>
      <c r="W126" s="34">
        <v>24</v>
      </c>
      <c r="X126" s="34">
        <v>34</v>
      </c>
      <c r="Y126" s="5">
        <v>-10</v>
      </c>
      <c r="Z126" s="34">
        <v>8</v>
      </c>
      <c r="AA126" s="6">
        <v>1</v>
      </c>
      <c r="AB126" s="5">
        <v>3</v>
      </c>
      <c r="AC126" s="5">
        <v>6</v>
      </c>
      <c r="AD126" s="7">
        <v>2</v>
      </c>
    </row>
    <row r="127" spans="12:30" ht="12.75">
      <c r="L127" s="29"/>
      <c r="N127" s="30"/>
      <c r="P127" s="41" t="s">
        <v>35</v>
      </c>
      <c r="Q127" s="39" t="s">
        <v>70</v>
      </c>
      <c r="R127" s="27"/>
      <c r="S127" s="34">
        <v>9</v>
      </c>
      <c r="T127" s="5">
        <v>2</v>
      </c>
      <c r="U127" s="5">
        <v>2</v>
      </c>
      <c r="V127" s="5">
        <v>5</v>
      </c>
      <c r="W127" s="34">
        <v>19</v>
      </c>
      <c r="X127" s="34">
        <v>27</v>
      </c>
      <c r="Y127" s="5">
        <v>-8</v>
      </c>
      <c r="Z127" s="34">
        <v>8</v>
      </c>
      <c r="AA127" s="6">
        <v>1</v>
      </c>
      <c r="AB127" s="5">
        <v>0</v>
      </c>
      <c r="AC127" s="5">
        <v>2</v>
      </c>
      <c r="AD127" s="7">
        <v>6</v>
      </c>
    </row>
    <row r="128" spans="12:30" ht="12.75">
      <c r="L128" s="29"/>
      <c r="N128" s="24"/>
      <c r="P128" s="41" t="s">
        <v>36</v>
      </c>
      <c r="Q128" s="39" t="s">
        <v>49</v>
      </c>
      <c r="R128" s="27"/>
      <c r="S128" s="34">
        <v>9</v>
      </c>
      <c r="T128" s="5">
        <v>2</v>
      </c>
      <c r="U128" s="5">
        <v>1</v>
      </c>
      <c r="V128" s="5">
        <v>6</v>
      </c>
      <c r="W128" s="34">
        <v>17</v>
      </c>
      <c r="X128" s="34">
        <v>23</v>
      </c>
      <c r="Y128" s="5">
        <v>-6</v>
      </c>
      <c r="Z128" s="34">
        <v>7</v>
      </c>
      <c r="AA128" s="6"/>
      <c r="AB128" s="5"/>
      <c r="AC128" s="5"/>
      <c r="AD128" s="7"/>
    </row>
    <row r="129" spans="12:30" ht="12.75">
      <c r="L129" s="29"/>
      <c r="N129" s="24"/>
      <c r="P129" s="41" t="s">
        <v>37</v>
      </c>
      <c r="Q129" s="40" t="s">
        <v>11</v>
      </c>
      <c r="R129" s="33"/>
      <c r="S129" s="34">
        <v>9</v>
      </c>
      <c r="T129" s="9">
        <v>1</v>
      </c>
      <c r="U129" s="9">
        <v>0</v>
      </c>
      <c r="V129" s="9">
        <v>8</v>
      </c>
      <c r="W129" s="34">
        <v>10</v>
      </c>
      <c r="X129" s="34">
        <v>30</v>
      </c>
      <c r="Y129" s="9">
        <v>-20</v>
      </c>
      <c r="Z129" s="34">
        <v>3</v>
      </c>
      <c r="AA129" s="8"/>
      <c r="AB129" s="9"/>
      <c r="AC129" s="9"/>
      <c r="AD129" s="10"/>
    </row>
    <row r="130" spans="12:30" ht="12.75">
      <c r="L130" s="29"/>
      <c r="N130" s="24"/>
      <c r="P130" s="44"/>
      <c r="Q130" s="45"/>
      <c r="R130" s="27"/>
      <c r="S130" s="41"/>
      <c r="T130" s="5"/>
      <c r="U130" s="5"/>
      <c r="V130" s="5"/>
      <c r="W130" s="41"/>
      <c r="X130" s="41"/>
      <c r="Y130" s="5"/>
      <c r="Z130" s="41"/>
      <c r="AA130" s="5"/>
      <c r="AB130" s="5"/>
      <c r="AC130" s="5"/>
      <c r="AD130" s="5"/>
    </row>
    <row r="131" spans="14:20" ht="12.75">
      <c r="N131" s="30"/>
      <c r="T131" s="41"/>
    </row>
    <row r="132" ht="12.75">
      <c r="T132" s="41"/>
    </row>
    <row r="133" ht="12.75">
      <c r="T133" s="41"/>
    </row>
    <row r="134" ht="12.75">
      <c r="T134" s="41"/>
    </row>
    <row r="135" ht="12.75">
      <c r="T135" s="41"/>
    </row>
    <row r="136" ht="12.75">
      <c r="T136" s="41"/>
    </row>
    <row r="138" ht="12.75">
      <c r="O138" s="26"/>
    </row>
    <row r="139" spans="11:14" ht="12.75">
      <c r="K139" s="29"/>
      <c r="N139" s="24"/>
    </row>
    <row r="140" spans="11:14" ht="12.75">
      <c r="K140" s="22"/>
      <c r="L140" s="22"/>
      <c r="M140" s="22"/>
      <c r="N140" s="30"/>
    </row>
    <row r="141" spans="11:14" ht="12.75">
      <c r="K141" s="21"/>
      <c r="L141" s="22"/>
      <c r="M141" s="22"/>
      <c r="N141" s="30"/>
    </row>
    <row r="142" spans="11:14" ht="12.75">
      <c r="K142" s="22"/>
      <c r="L142" s="21"/>
      <c r="M142" s="22"/>
      <c r="N142" s="30"/>
    </row>
    <row r="143" spans="11:14" ht="12.75">
      <c r="K143" s="22"/>
      <c r="L143" s="22"/>
      <c r="M143" s="22"/>
      <c r="N143" s="30"/>
    </row>
    <row r="144" spans="16:21" ht="12.75">
      <c r="P144" s="23"/>
      <c r="Q144" s="22"/>
      <c r="R144" s="22"/>
      <c r="S144" s="24"/>
      <c r="T144" s="41"/>
      <c r="U144" s="42"/>
    </row>
    <row r="145" spans="15:21" ht="12.75">
      <c r="O145" s="26"/>
      <c r="P145" s="23"/>
      <c r="Q145" s="22"/>
      <c r="R145" s="22"/>
      <c r="S145" s="24"/>
      <c r="T145" s="41"/>
      <c r="U145" s="42"/>
    </row>
    <row r="146" spans="16:21" ht="12.75">
      <c r="P146" s="23"/>
      <c r="Q146" s="22"/>
      <c r="R146" s="22"/>
      <c r="S146" s="24"/>
      <c r="T146" s="41"/>
      <c r="U146" s="42"/>
    </row>
    <row r="147" spans="16:20" ht="12.75">
      <c r="P147" s="22"/>
      <c r="Q147" s="22"/>
      <c r="R147" s="22"/>
      <c r="S147" s="22"/>
      <c r="T147" s="41"/>
    </row>
    <row r="148" ht="12.75">
      <c r="O148" s="41"/>
    </row>
    <row r="149" ht="12.75">
      <c r="O149" s="41"/>
    </row>
    <row r="150" ht="12.75">
      <c r="O150" s="41"/>
    </row>
    <row r="151" ht="12.75">
      <c r="O151" s="41"/>
    </row>
    <row r="152" ht="12.75">
      <c r="O152" s="41"/>
    </row>
    <row r="154" ht="12.75">
      <c r="J154" s="26"/>
    </row>
    <row r="160" spans="11:16" ht="12.75">
      <c r="K160" s="23"/>
      <c r="L160" s="22"/>
      <c r="M160" s="22"/>
      <c r="N160" s="24"/>
      <c r="O160" s="41"/>
      <c r="P160" s="42"/>
    </row>
    <row r="161" spans="10:16" ht="12.75">
      <c r="J161" s="26"/>
      <c r="K161" s="23"/>
      <c r="L161" s="22"/>
      <c r="M161" s="22"/>
      <c r="N161" s="24"/>
      <c r="O161" s="41"/>
      <c r="P161" s="42"/>
    </row>
    <row r="162" spans="11:16" ht="12.75">
      <c r="K162" s="23"/>
      <c r="L162" s="22"/>
      <c r="M162" s="22"/>
      <c r="N162" s="24"/>
      <c r="O162" s="41"/>
      <c r="P162" s="42"/>
    </row>
    <row r="163" spans="11:15" ht="12.75">
      <c r="K163" s="22"/>
      <c r="L163" s="22"/>
      <c r="M163" s="22"/>
      <c r="N163" s="22"/>
      <c r="O163" s="41"/>
    </row>
    <row r="164" spans="11:15" ht="12.75">
      <c r="K164" s="22"/>
      <c r="L164" s="21"/>
      <c r="M164" s="22"/>
      <c r="N164" s="21"/>
      <c r="O164" s="41"/>
    </row>
    <row r="165" spans="11:15" ht="12.75">
      <c r="K165" s="22"/>
      <c r="L165" s="22"/>
      <c r="M165" s="22"/>
      <c r="N165" s="22"/>
      <c r="O165" s="41"/>
    </row>
    <row r="166" spans="11:15" ht="12.75">
      <c r="K166" s="23"/>
      <c r="L166" s="22"/>
      <c r="M166" s="22"/>
      <c r="N166" s="24"/>
      <c r="O166" s="41"/>
    </row>
    <row r="167" spans="11:15" ht="12.75">
      <c r="K167" s="23"/>
      <c r="L167" s="22"/>
      <c r="M167" s="22"/>
      <c r="N167" s="24"/>
      <c r="O167" s="41"/>
    </row>
    <row r="168" spans="11:15" ht="12.75">
      <c r="K168" s="23"/>
      <c r="L168" s="22"/>
      <c r="M168" s="22"/>
      <c r="N168" s="24"/>
      <c r="O168" s="41"/>
    </row>
    <row r="169" ht="12.75">
      <c r="O169" s="41"/>
    </row>
    <row r="170" spans="11:15" ht="12.75">
      <c r="K170" s="25"/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17" max="17" width="11.421875" style="0" customWidth="1"/>
    <col min="21" max="21" width="9.7109375" style="0" bestFit="1" customWidth="1"/>
  </cols>
  <sheetData>
    <row r="1" spans="1:37" ht="12.75">
      <c r="A1" s="14" t="s">
        <v>15</v>
      </c>
      <c r="B1" s="3" t="s">
        <v>71</v>
      </c>
      <c r="C1" s="3" t="s">
        <v>13</v>
      </c>
      <c r="D1" s="3" t="s">
        <v>72</v>
      </c>
      <c r="E1" s="3" t="s">
        <v>73</v>
      </c>
      <c r="F1" s="3" t="s">
        <v>12</v>
      </c>
      <c r="G1" s="3" t="s">
        <v>74</v>
      </c>
      <c r="H1" s="3" t="s">
        <v>14</v>
      </c>
      <c r="I1" s="3" t="s">
        <v>75</v>
      </c>
      <c r="J1" s="3" t="s">
        <v>50</v>
      </c>
      <c r="K1" s="3" t="s">
        <v>76</v>
      </c>
      <c r="L1" s="3"/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71</v>
      </c>
      <c r="AC1" t="s">
        <v>13</v>
      </c>
      <c r="AD1" t="s">
        <v>72</v>
      </c>
      <c r="AE1" t="s">
        <v>73</v>
      </c>
      <c r="AF1" t="s">
        <v>12</v>
      </c>
      <c r="AG1" t="s">
        <v>74</v>
      </c>
      <c r="AH1" t="s">
        <v>14</v>
      </c>
      <c r="AI1" t="s">
        <v>75</v>
      </c>
      <c r="AJ1" t="s">
        <v>50</v>
      </c>
      <c r="AK1" t="s">
        <v>76</v>
      </c>
    </row>
    <row r="2" spans="1:47" ht="12.75">
      <c r="A2" s="15" t="s">
        <v>65</v>
      </c>
      <c r="B2" s="19" t="s">
        <v>0</v>
      </c>
      <c r="C2" s="5">
        <v>3</v>
      </c>
      <c r="D2" s="5">
        <v>3</v>
      </c>
      <c r="E2" s="5">
        <v>2</v>
      </c>
      <c r="F2" s="5">
        <v>5</v>
      </c>
      <c r="G2" s="5">
        <v>0</v>
      </c>
      <c r="H2" s="5">
        <v>6</v>
      </c>
      <c r="I2" s="5">
        <v>3</v>
      </c>
      <c r="J2" s="5">
        <v>3</v>
      </c>
      <c r="K2" s="5">
        <v>1</v>
      </c>
      <c r="L2" s="5"/>
      <c r="M2" s="5"/>
      <c r="N2" s="6">
        <f>COUNT(B2:M2)</f>
        <v>9</v>
      </c>
      <c r="O2" s="5">
        <f>COUNTIF(AB2:AM2,3)</f>
        <v>5</v>
      </c>
      <c r="P2" s="5">
        <f>COUNTIF(AB2:AM2,1)-(11-N2)</f>
        <v>1</v>
      </c>
      <c r="Q2" s="5">
        <f>COUNTIF(AB2:AM2,0)</f>
        <v>3</v>
      </c>
      <c r="R2" s="5">
        <f>SUM(B2:M2)</f>
        <v>26</v>
      </c>
      <c r="S2" s="5">
        <f>SUM(B$2:B$13)</f>
        <v>14</v>
      </c>
      <c r="T2" s="5">
        <f>R2-S2</f>
        <v>12</v>
      </c>
      <c r="U2" s="7">
        <f>SUM(AB2:AM2)-(11-N2)</f>
        <v>16</v>
      </c>
      <c r="AA2" t="s">
        <v>71</v>
      </c>
      <c r="AC2">
        <f>IF(C2&gt;=B$3,IF(C2&gt;B$3,3,1),0)</f>
        <v>0</v>
      </c>
      <c r="AD2">
        <f>IF(D2&gt;=B$4,IF(D2&gt;B$4,3,1),0)</f>
        <v>3</v>
      </c>
      <c r="AE2">
        <f>IF(E2&gt;=B$5,IF(E2&gt;B$5,3,1),0)</f>
        <v>1</v>
      </c>
      <c r="AF2">
        <f>IF(F2&gt;=B$6,IF(F2&gt;B$6,3,1),0)</f>
        <v>3</v>
      </c>
      <c r="AG2">
        <f>IF(G2&gt;=B$7,IF(G2&gt;B$7,3,1),0)</f>
        <v>0</v>
      </c>
      <c r="AH2">
        <f>IF(H2&gt;=B$8,IF(H2&gt;B$8,3,1),0)</f>
        <v>3</v>
      </c>
      <c r="AI2">
        <f>IF(I2&gt;=B$9,IF(I2&gt;B$9,3,1),0)</f>
        <v>3</v>
      </c>
      <c r="AJ2">
        <f>IF(J2&gt;=B$10,IF(J2&gt;B$10,3,1),0)</f>
        <v>3</v>
      </c>
      <c r="AK2">
        <f>IF(K2&gt;=B$11,IF(K2&gt;B$11,3,1),0)</f>
        <v>0</v>
      </c>
      <c r="AL2">
        <f>IF(L2&gt;=B$12,IF(L2&gt;B$12,3,1),0)</f>
        <v>1</v>
      </c>
      <c r="AM2">
        <f>IF(M2&gt;=B$13,IF(M2&gt;B$13,3,1),0)</f>
        <v>1</v>
      </c>
      <c r="AN2">
        <f>N2+AN15</f>
        <v>18</v>
      </c>
      <c r="AO2">
        <f aca="true" t="shared" si="0" ref="AO2:AU2">O2+AO15</f>
        <v>12</v>
      </c>
      <c r="AP2">
        <f t="shared" si="0"/>
        <v>3</v>
      </c>
      <c r="AQ2">
        <f t="shared" si="0"/>
        <v>3</v>
      </c>
      <c r="AR2">
        <f t="shared" si="0"/>
        <v>62</v>
      </c>
      <c r="AS2">
        <f t="shared" si="0"/>
        <v>27</v>
      </c>
      <c r="AT2">
        <f t="shared" si="0"/>
        <v>35</v>
      </c>
      <c r="AU2">
        <f t="shared" si="0"/>
        <v>39</v>
      </c>
    </row>
    <row r="3" spans="1:47" ht="12.75">
      <c r="A3" s="15" t="s">
        <v>10</v>
      </c>
      <c r="B3" s="5">
        <v>6</v>
      </c>
      <c r="C3" s="19" t="s">
        <v>0</v>
      </c>
      <c r="D3" s="5">
        <v>4</v>
      </c>
      <c r="E3" s="5">
        <v>5</v>
      </c>
      <c r="F3" s="5">
        <v>1</v>
      </c>
      <c r="G3" s="5">
        <v>1</v>
      </c>
      <c r="H3" s="5">
        <v>4</v>
      </c>
      <c r="I3" s="5">
        <v>3</v>
      </c>
      <c r="J3" s="5">
        <v>3</v>
      </c>
      <c r="K3" s="5">
        <v>1</v>
      </c>
      <c r="L3" s="5"/>
      <c r="M3" s="5"/>
      <c r="N3" s="6">
        <f aca="true" t="shared" si="1" ref="N3:N13">COUNT(B3:M3)</f>
        <v>9</v>
      </c>
      <c r="O3" s="5">
        <f aca="true" t="shared" si="2" ref="O3:O13">COUNTIF(AB3:AM3,3)</f>
        <v>7</v>
      </c>
      <c r="P3" s="5">
        <f aca="true" t="shared" si="3" ref="P3:P13">COUNTIF(AB3:AM3,1)-(11-N3)</f>
        <v>1</v>
      </c>
      <c r="Q3" s="5">
        <f aca="true" t="shared" si="4" ref="Q3:Q13">COUNTIF(AB3:AM3,0)</f>
        <v>1</v>
      </c>
      <c r="R3" s="5">
        <f aca="true" t="shared" si="5" ref="R3:R13">SUM(B3:M3)</f>
        <v>28</v>
      </c>
      <c r="S3" s="5">
        <f>SUM(C$2:C$13)</f>
        <v>14</v>
      </c>
      <c r="T3" s="5">
        <f aca="true" t="shared" si="6" ref="T3:T13">R3-S3</f>
        <v>14</v>
      </c>
      <c r="U3" s="7">
        <f aca="true" t="shared" si="7" ref="U3:U13">SUM(AB3:AM3)-(11-N3)</f>
        <v>22</v>
      </c>
      <c r="AA3" t="s">
        <v>13</v>
      </c>
      <c r="AB3">
        <f>IF(B3&gt;=C$2,IF(B3&gt;C$2,3,1),0)</f>
        <v>3</v>
      </c>
      <c r="AD3">
        <f>IF(D3&gt;=C$4,IF(D3&gt;C$4,3,1),0)</f>
        <v>3</v>
      </c>
      <c r="AE3">
        <f>IF(E3&gt;=C$5,IF(E3&gt;C$5,3,1),0)</f>
        <v>3</v>
      </c>
      <c r="AF3">
        <f>IF(F3&gt;=C$6,IF(F3&gt;C$6,3,1),0)</f>
        <v>3</v>
      </c>
      <c r="AG3">
        <f>IF(G3&gt;=C$7,IF(G3&gt;C$7,3,1),0)</f>
        <v>1</v>
      </c>
      <c r="AH3">
        <f>IF(H3&gt;=C$8,IF(H3&gt;C$8,3,1),0)</f>
        <v>3</v>
      </c>
      <c r="AI3">
        <f>IF(I3&gt;=C$9,IF(I3&gt;C$9,3,1),0)</f>
        <v>3</v>
      </c>
      <c r="AJ3">
        <f>IF(J3&gt;=C$10,IF(J3&gt;C$10,3,1),0)</f>
        <v>3</v>
      </c>
      <c r="AK3">
        <f>IF(K3&gt;=C$11,IF(K3&gt;C$11,3,1),0)</f>
        <v>0</v>
      </c>
      <c r="AL3">
        <f>IF(L3&gt;=C$12,IF(L3&gt;C$12,3,1),0)</f>
        <v>1</v>
      </c>
      <c r="AM3">
        <f>IF(M3&gt;=C$13,IF(M3&gt;C$13,3,1),0)</f>
        <v>1</v>
      </c>
      <c r="AN3">
        <f aca="true" t="shared" si="8" ref="AN3:AN12">N3+AN16</f>
        <v>18</v>
      </c>
      <c r="AO3">
        <f aca="true" t="shared" si="9" ref="AO3:AO12">O3+AO16</f>
        <v>12</v>
      </c>
      <c r="AP3">
        <f aca="true" t="shared" si="10" ref="AP3:AP12">P3+AP16</f>
        <v>3</v>
      </c>
      <c r="AQ3">
        <f aca="true" t="shared" si="11" ref="AQ3:AQ12">Q3+AQ16</f>
        <v>3</v>
      </c>
      <c r="AR3">
        <f aca="true" t="shared" si="12" ref="AR3:AR12">R3+AR16</f>
        <v>58</v>
      </c>
      <c r="AS3">
        <f aca="true" t="shared" si="13" ref="AS3:AS12">S3+AS16</f>
        <v>32</v>
      </c>
      <c r="AT3">
        <f aca="true" t="shared" si="14" ref="AT3:AT12">T3+AT16</f>
        <v>26</v>
      </c>
      <c r="AU3">
        <f aca="true" t="shared" si="15" ref="AU3:AU12">U3+AU16</f>
        <v>39</v>
      </c>
    </row>
    <row r="4" spans="1:47" ht="12.75">
      <c r="A4" s="15" t="s">
        <v>66</v>
      </c>
      <c r="B4" s="5">
        <v>1</v>
      </c>
      <c r="C4" s="5">
        <v>2</v>
      </c>
      <c r="D4" s="19" t="s">
        <v>0</v>
      </c>
      <c r="E4" s="5">
        <v>3</v>
      </c>
      <c r="F4" s="5">
        <v>1</v>
      </c>
      <c r="G4" s="5">
        <v>3</v>
      </c>
      <c r="H4" s="5">
        <v>5</v>
      </c>
      <c r="I4" s="5">
        <v>0</v>
      </c>
      <c r="J4" s="5">
        <v>6</v>
      </c>
      <c r="K4" s="5">
        <v>1</v>
      </c>
      <c r="L4" s="5"/>
      <c r="M4" s="5"/>
      <c r="N4" s="6">
        <f t="shared" si="1"/>
        <v>9</v>
      </c>
      <c r="O4" s="5">
        <f t="shared" si="2"/>
        <v>3</v>
      </c>
      <c r="P4" s="5">
        <f t="shared" si="3"/>
        <v>1</v>
      </c>
      <c r="Q4" s="5">
        <f t="shared" si="4"/>
        <v>5</v>
      </c>
      <c r="R4" s="5">
        <f t="shared" si="5"/>
        <v>22</v>
      </c>
      <c r="S4" s="5">
        <f>SUM(D$2:D$13)</f>
        <v>18</v>
      </c>
      <c r="T4" s="5">
        <f t="shared" si="6"/>
        <v>4</v>
      </c>
      <c r="U4" s="7">
        <f t="shared" si="7"/>
        <v>10</v>
      </c>
      <c r="AA4" t="s">
        <v>72</v>
      </c>
      <c r="AB4">
        <f>IF(B4&gt;=D$2,IF(B4&gt;D$2,3,1),0)</f>
        <v>0</v>
      </c>
      <c r="AC4">
        <f>IF(C4&gt;=D$3,IF(C4&gt;D$3,3,1),0)</f>
        <v>0</v>
      </c>
      <c r="AE4">
        <f>IF(E4&gt;=D$5,IF(E4&gt;D$5,3,1),0)</f>
        <v>3</v>
      </c>
      <c r="AF4">
        <f>IF(F4&gt;=D$6,IF(F4&gt;D$6,3,1),0)</f>
        <v>1</v>
      </c>
      <c r="AG4">
        <f>IF(G4&gt;=D$7,IF(G4&gt;D$7,3,1),0)</f>
        <v>0</v>
      </c>
      <c r="AH4">
        <f>IF(H4&gt;=D$8,IF(H4&gt;D$8,3,1),0)</f>
        <v>3</v>
      </c>
      <c r="AI4">
        <f>IF(I4&gt;=D$9,IF(I4&gt;D$9,3,1),0)</f>
        <v>0</v>
      </c>
      <c r="AJ4">
        <f>IF(J4&gt;=D$10,IF(J4&gt;D$10,3,1),0)</f>
        <v>3</v>
      </c>
      <c r="AK4">
        <f>IF(K4&gt;=D$11,IF(K4&gt;D$11,3,1),0)</f>
        <v>0</v>
      </c>
      <c r="AL4">
        <f>IF(L4&gt;=D$12,IF(L4&gt;D$12,3,1),0)</f>
        <v>1</v>
      </c>
      <c r="AM4">
        <f>IF(M4&gt;=D$13,IF(M4&gt;D$13,3,1),0)</f>
        <v>1</v>
      </c>
      <c r="AN4">
        <f t="shared" si="8"/>
        <v>18</v>
      </c>
      <c r="AO4">
        <f t="shared" si="9"/>
        <v>5</v>
      </c>
      <c r="AP4">
        <f t="shared" si="10"/>
        <v>3</v>
      </c>
      <c r="AQ4">
        <f t="shared" si="11"/>
        <v>10</v>
      </c>
      <c r="AR4">
        <f t="shared" si="12"/>
        <v>46</v>
      </c>
      <c r="AS4">
        <f t="shared" si="13"/>
        <v>52</v>
      </c>
      <c r="AT4">
        <f t="shared" si="14"/>
        <v>-6</v>
      </c>
      <c r="AU4">
        <f t="shared" si="15"/>
        <v>18</v>
      </c>
    </row>
    <row r="5" spans="1:47" ht="12.75">
      <c r="A5" s="15" t="s">
        <v>67</v>
      </c>
      <c r="B5" s="5">
        <v>2</v>
      </c>
      <c r="C5" s="5">
        <v>3</v>
      </c>
      <c r="D5" s="5">
        <v>0</v>
      </c>
      <c r="E5" s="19" t="s">
        <v>0</v>
      </c>
      <c r="F5" s="5">
        <v>2</v>
      </c>
      <c r="G5" s="5">
        <v>2</v>
      </c>
      <c r="H5" s="5">
        <v>1</v>
      </c>
      <c r="I5" s="5">
        <v>1</v>
      </c>
      <c r="J5" s="5">
        <v>3</v>
      </c>
      <c r="K5" s="5">
        <v>1</v>
      </c>
      <c r="L5" s="5"/>
      <c r="M5" s="5"/>
      <c r="N5" s="6">
        <f t="shared" si="1"/>
        <v>9</v>
      </c>
      <c r="O5" s="5">
        <f t="shared" si="2"/>
        <v>3</v>
      </c>
      <c r="P5" s="5">
        <f t="shared" si="3"/>
        <v>2</v>
      </c>
      <c r="Q5" s="5">
        <f t="shared" si="4"/>
        <v>4</v>
      </c>
      <c r="R5" s="5">
        <f t="shared" si="5"/>
        <v>15</v>
      </c>
      <c r="S5" s="5">
        <f>SUM(E$2:E$13)</f>
        <v>21</v>
      </c>
      <c r="T5" s="5">
        <f t="shared" si="6"/>
        <v>-6</v>
      </c>
      <c r="U5" s="7">
        <f t="shared" si="7"/>
        <v>11</v>
      </c>
      <c r="AA5" t="s">
        <v>73</v>
      </c>
      <c r="AB5">
        <f>IF(B5&gt;=E$2,IF(B5&gt;E$2,3,1),0)</f>
        <v>1</v>
      </c>
      <c r="AC5">
        <f>IF(C5&gt;=E$3,IF(C5&gt;E$3,3,1),0)</f>
        <v>0</v>
      </c>
      <c r="AD5">
        <f>IF(D5&gt;=E$4,IF(D5&gt;E$4,3,1),0)</f>
        <v>0</v>
      </c>
      <c r="AF5">
        <f>IF(F5&gt;=E$6,IF(F5&gt;E$6,3,1),0)</f>
        <v>3</v>
      </c>
      <c r="AG5">
        <f>IF(G5&gt;=E$7,IF(G5&gt;E$7,3,1),0)</f>
        <v>3</v>
      </c>
      <c r="AH5">
        <f>IF(H5&gt;=E$8,IF(H5&gt;E$8,3,1),0)</f>
        <v>0</v>
      </c>
      <c r="AI5">
        <f>IF(I5&gt;=E$9,IF(I5&gt;E$9,3,1),0)</f>
        <v>1</v>
      </c>
      <c r="AJ5">
        <f>IF(J5&gt;=E$10,IF(J5&gt;E$10,3,1),0)</f>
        <v>3</v>
      </c>
      <c r="AK5">
        <f>IF(K5&gt;=E$11,IF(K5&gt;E$11,3,1),0)</f>
        <v>0</v>
      </c>
      <c r="AL5">
        <f>IF(L5&gt;=E$12,IF(L5&gt;E$12,3,1),0)</f>
        <v>1</v>
      </c>
      <c r="AM5">
        <f>IF(M5&gt;=E$13,IF(M5&gt;E$13,3,1),0)</f>
        <v>1</v>
      </c>
      <c r="AN5">
        <f t="shared" si="8"/>
        <v>18</v>
      </c>
      <c r="AO5">
        <f t="shared" si="9"/>
        <v>8</v>
      </c>
      <c r="AP5">
        <f t="shared" si="10"/>
        <v>2</v>
      </c>
      <c r="AQ5">
        <f t="shared" si="11"/>
        <v>8</v>
      </c>
      <c r="AR5">
        <f t="shared" si="12"/>
        <v>37</v>
      </c>
      <c r="AS5">
        <f t="shared" si="13"/>
        <v>37</v>
      </c>
      <c r="AT5">
        <f t="shared" si="14"/>
        <v>0</v>
      </c>
      <c r="AU5">
        <f t="shared" si="15"/>
        <v>26</v>
      </c>
    </row>
    <row r="6" spans="1:47" ht="12.75">
      <c r="A6" s="15" t="s">
        <v>9</v>
      </c>
      <c r="B6" s="5">
        <v>0</v>
      </c>
      <c r="C6" s="5">
        <v>0</v>
      </c>
      <c r="D6" s="5">
        <v>1</v>
      </c>
      <c r="E6" s="5">
        <v>1</v>
      </c>
      <c r="F6" s="19" t="s">
        <v>0</v>
      </c>
      <c r="G6" s="5">
        <v>2</v>
      </c>
      <c r="H6" s="5">
        <v>6</v>
      </c>
      <c r="I6" s="5">
        <v>1</v>
      </c>
      <c r="J6" s="5">
        <v>2</v>
      </c>
      <c r="K6" s="5">
        <v>2</v>
      </c>
      <c r="L6" s="5"/>
      <c r="M6" s="5"/>
      <c r="N6" s="6">
        <f>COUNT(B6:M6)</f>
        <v>9</v>
      </c>
      <c r="O6" s="5">
        <f t="shared" si="2"/>
        <v>2</v>
      </c>
      <c r="P6" s="5">
        <f>COUNTIF(AB6:AM6,1)-(11-N6)</f>
        <v>1</v>
      </c>
      <c r="Q6" s="5">
        <f>COUNTIF(AB6:AM6,0)</f>
        <v>6</v>
      </c>
      <c r="R6" s="5">
        <f t="shared" si="5"/>
        <v>15</v>
      </c>
      <c r="S6" s="5">
        <f>SUM(F$2:F$13)</f>
        <v>24</v>
      </c>
      <c r="T6" s="5">
        <f t="shared" si="6"/>
        <v>-9</v>
      </c>
      <c r="U6" s="7">
        <f>SUM(AB6:AM6)-(11-N6)</f>
        <v>7</v>
      </c>
      <c r="AA6" t="s">
        <v>12</v>
      </c>
      <c r="AB6">
        <f>IF(B6&gt;=F$2,IF(B6&gt;F$2,3,1),0)</f>
        <v>0</v>
      </c>
      <c r="AC6">
        <f>IF(C6&gt;=F$3,IF(C6&gt;F$3,3,1),0)</f>
        <v>0</v>
      </c>
      <c r="AD6">
        <f>IF(D6&gt;=F$4,IF(D6&gt;F$4,3,1),0)</f>
        <v>1</v>
      </c>
      <c r="AE6">
        <f>IF(E6&gt;=F$5,IF(E6&gt;F$5,3,1),0)</f>
        <v>0</v>
      </c>
      <c r="AG6">
        <f>IF(G6&gt;=F$7,IF(G6&gt;F$7,3,1),0)</f>
        <v>0</v>
      </c>
      <c r="AH6">
        <f>IF(H6&gt;=F$8,IF(H6&gt;F$8,3,1),0)</f>
        <v>3</v>
      </c>
      <c r="AI6">
        <f>IF(I6&gt;=F$9,IF(I6&gt;F$9,3,1),0)</f>
        <v>0</v>
      </c>
      <c r="AJ6">
        <f>IF(J6&gt;=F$10,IF(J6&gt;F$10,3,1),0)</f>
        <v>3</v>
      </c>
      <c r="AK6">
        <f>IF(K6&gt;=F$11,IF(K6&gt;F$11,3,1),0)</f>
        <v>0</v>
      </c>
      <c r="AL6">
        <f>IF(L6&gt;=F$12,IF(L6&gt;F$12,3,1),0)</f>
        <v>1</v>
      </c>
      <c r="AM6">
        <f>IF(M6&gt;=F$13,IF(M6&gt;F$13,3,1),0)</f>
        <v>1</v>
      </c>
      <c r="AN6">
        <f t="shared" si="8"/>
        <v>18</v>
      </c>
      <c r="AO6">
        <f t="shared" si="9"/>
        <v>7</v>
      </c>
      <c r="AP6">
        <f t="shared" si="10"/>
        <v>2</v>
      </c>
      <c r="AQ6">
        <f t="shared" si="11"/>
        <v>9</v>
      </c>
      <c r="AR6">
        <f t="shared" si="12"/>
        <v>38</v>
      </c>
      <c r="AS6">
        <f t="shared" si="13"/>
        <v>51</v>
      </c>
      <c r="AT6">
        <f t="shared" si="14"/>
        <v>-13</v>
      </c>
      <c r="AU6">
        <f t="shared" si="15"/>
        <v>23</v>
      </c>
    </row>
    <row r="7" spans="1:47" ht="12.75">
      <c r="A7" s="15" t="s">
        <v>68</v>
      </c>
      <c r="B7" s="5">
        <v>1</v>
      </c>
      <c r="C7" s="5">
        <v>1</v>
      </c>
      <c r="D7" s="5">
        <v>6</v>
      </c>
      <c r="E7" s="5">
        <v>1</v>
      </c>
      <c r="F7" s="5">
        <v>3</v>
      </c>
      <c r="G7" s="19" t="s">
        <v>0</v>
      </c>
      <c r="H7" s="5">
        <v>2</v>
      </c>
      <c r="I7" s="5">
        <v>2</v>
      </c>
      <c r="J7" s="5">
        <v>5</v>
      </c>
      <c r="K7" s="5">
        <v>2</v>
      </c>
      <c r="L7" s="5"/>
      <c r="M7" s="5"/>
      <c r="N7" s="6">
        <f t="shared" si="1"/>
        <v>9</v>
      </c>
      <c r="O7" s="5">
        <f t="shared" si="2"/>
        <v>5</v>
      </c>
      <c r="P7" s="5">
        <f t="shared" si="3"/>
        <v>3</v>
      </c>
      <c r="Q7" s="5">
        <f t="shared" si="4"/>
        <v>1</v>
      </c>
      <c r="R7" s="5">
        <f t="shared" si="5"/>
        <v>23</v>
      </c>
      <c r="S7" s="5">
        <f>SUM(G$2:G$13)</f>
        <v>12</v>
      </c>
      <c r="T7" s="5">
        <f t="shared" si="6"/>
        <v>11</v>
      </c>
      <c r="U7" s="7">
        <f t="shared" si="7"/>
        <v>18</v>
      </c>
      <c r="AA7" t="s">
        <v>74</v>
      </c>
      <c r="AB7">
        <f>IF(B7&gt;=G$2,IF(B7&gt;G$2,3,1),0)</f>
        <v>3</v>
      </c>
      <c r="AC7">
        <f>IF(C7&gt;=G$3,IF(C7&gt;G$3,3,1),0)</f>
        <v>1</v>
      </c>
      <c r="AD7">
        <f>IF(D7&gt;=G$4,IF(D7&gt;G$4,3,1),0)</f>
        <v>3</v>
      </c>
      <c r="AE7">
        <f>IF(E7&gt;=G$5,IF(E7&gt;G$5,3,1),0)</f>
        <v>0</v>
      </c>
      <c r="AF7">
        <f>IF(F7&gt;=G$6,IF(F7&gt;G$6,3,1),0)</f>
        <v>3</v>
      </c>
      <c r="AH7">
        <f>IF(H7&gt;=G$8,IF(H7&gt;G$8,3,1),0)</f>
        <v>1</v>
      </c>
      <c r="AI7">
        <f>IF(I7&gt;=G$9,IF(I7&gt;G$9,3,1),0)</f>
        <v>3</v>
      </c>
      <c r="AJ7">
        <f>IF(J7&gt;=G$10,IF(J7&gt;G$10,3,1),0)</f>
        <v>3</v>
      </c>
      <c r="AK7">
        <f>IF(K7&gt;=G$11,IF(K7&gt;G$11,3,1),0)</f>
        <v>1</v>
      </c>
      <c r="AL7">
        <f>IF(L7&gt;=G$12,IF(L7&gt;G$12,3,1),0)</f>
        <v>1</v>
      </c>
      <c r="AM7">
        <f>IF(M7&gt;=G$13,IF(M7&gt;G$13,3,1),0)</f>
        <v>1</v>
      </c>
      <c r="AN7">
        <f t="shared" si="8"/>
        <v>18</v>
      </c>
      <c r="AO7">
        <f t="shared" si="9"/>
        <v>9</v>
      </c>
      <c r="AP7">
        <f t="shared" si="10"/>
        <v>5</v>
      </c>
      <c r="AQ7">
        <f t="shared" si="11"/>
        <v>4</v>
      </c>
      <c r="AR7">
        <f t="shared" si="12"/>
        <v>43</v>
      </c>
      <c r="AS7">
        <f t="shared" si="13"/>
        <v>35</v>
      </c>
      <c r="AT7">
        <f t="shared" si="14"/>
        <v>8</v>
      </c>
      <c r="AU7">
        <f t="shared" si="15"/>
        <v>32</v>
      </c>
    </row>
    <row r="8" spans="1:47" ht="12.75">
      <c r="A8" s="15" t="s">
        <v>11</v>
      </c>
      <c r="B8" s="5">
        <v>1</v>
      </c>
      <c r="C8" s="5">
        <v>2</v>
      </c>
      <c r="D8" s="5">
        <v>0</v>
      </c>
      <c r="E8" s="5">
        <v>3</v>
      </c>
      <c r="F8" s="5">
        <v>0</v>
      </c>
      <c r="G8" s="5">
        <v>2</v>
      </c>
      <c r="H8" s="19" t="s">
        <v>0</v>
      </c>
      <c r="I8" s="5">
        <v>0</v>
      </c>
      <c r="J8" s="5">
        <v>4</v>
      </c>
      <c r="K8" s="5">
        <v>1</v>
      </c>
      <c r="L8" s="5"/>
      <c r="M8" s="5"/>
      <c r="N8" s="6">
        <f t="shared" si="1"/>
        <v>9</v>
      </c>
      <c r="O8" s="5">
        <f t="shared" si="2"/>
        <v>2</v>
      </c>
      <c r="P8" s="5">
        <f t="shared" si="3"/>
        <v>1</v>
      </c>
      <c r="Q8" s="5">
        <f t="shared" si="4"/>
        <v>6</v>
      </c>
      <c r="R8" s="5">
        <f t="shared" si="5"/>
        <v>13</v>
      </c>
      <c r="S8" s="5">
        <f>SUM(H$2:H$13)</f>
        <v>38</v>
      </c>
      <c r="T8" s="5">
        <f t="shared" si="6"/>
        <v>-25</v>
      </c>
      <c r="U8" s="7">
        <f t="shared" si="7"/>
        <v>7</v>
      </c>
      <c r="AA8" t="s">
        <v>14</v>
      </c>
      <c r="AB8">
        <f>IF(B8&gt;=H$2,IF(B8&gt;H$2,3,1),0)</f>
        <v>0</v>
      </c>
      <c r="AC8">
        <f>IF(C8&gt;=H$3,IF(C8&gt;H$3,3,1),0)</f>
        <v>0</v>
      </c>
      <c r="AD8">
        <f>IF(D8&gt;=H$4,IF(D8&gt;H$4,3,1),0)</f>
        <v>0</v>
      </c>
      <c r="AE8">
        <f>IF(E8&gt;=H$5,IF(E8&gt;H$5,3,1),0)</f>
        <v>3</v>
      </c>
      <c r="AF8">
        <f>IF(F8&gt;=H$6,IF(F8&gt;H$6,3,1),0)</f>
        <v>0</v>
      </c>
      <c r="AG8">
        <f>IF(G8&gt;=H$7,IF(G8&gt;H$7,3,1),0)</f>
        <v>1</v>
      </c>
      <c r="AI8">
        <f>IF(I8&gt;=H$9,IF(I8&gt;H$9,3,1),0)</f>
        <v>0</v>
      </c>
      <c r="AJ8">
        <f>IF(J8&gt;=H$10,IF(J8&gt;H$10,3,1),0)</f>
        <v>3</v>
      </c>
      <c r="AK8">
        <f>IF(K8&gt;=H$11,IF(K8&gt;H$11,3,1),0)</f>
        <v>0</v>
      </c>
      <c r="AL8">
        <f>IF(L8&gt;=H$12,IF(L8&gt;H$12,3,1),0)</f>
        <v>1</v>
      </c>
      <c r="AM8">
        <f>IF(M8&gt;=H$13,IF(M8&gt;H$13,3,1),0)</f>
        <v>1</v>
      </c>
      <c r="AN8">
        <f t="shared" si="8"/>
        <v>18</v>
      </c>
      <c r="AO8">
        <f t="shared" si="9"/>
        <v>3</v>
      </c>
      <c r="AP8">
        <f t="shared" si="10"/>
        <v>1</v>
      </c>
      <c r="AQ8">
        <f t="shared" si="11"/>
        <v>14</v>
      </c>
      <c r="AR8">
        <f t="shared" si="12"/>
        <v>23</v>
      </c>
      <c r="AS8">
        <f t="shared" si="13"/>
        <v>68</v>
      </c>
      <c r="AT8">
        <f t="shared" si="14"/>
        <v>-45</v>
      </c>
      <c r="AU8">
        <f t="shared" si="15"/>
        <v>10</v>
      </c>
    </row>
    <row r="9" spans="1:47" ht="12.75">
      <c r="A9" s="28" t="s">
        <v>69</v>
      </c>
      <c r="B9" s="5">
        <v>0</v>
      </c>
      <c r="C9" s="5">
        <v>0</v>
      </c>
      <c r="D9" s="5">
        <v>2</v>
      </c>
      <c r="E9" s="5">
        <v>1</v>
      </c>
      <c r="F9" s="5">
        <v>6</v>
      </c>
      <c r="G9" s="5">
        <v>0</v>
      </c>
      <c r="H9" s="5">
        <v>8</v>
      </c>
      <c r="I9" s="19" t="s">
        <v>0</v>
      </c>
      <c r="J9" s="5">
        <v>3</v>
      </c>
      <c r="K9" s="5">
        <v>4</v>
      </c>
      <c r="L9" s="5"/>
      <c r="M9" s="5"/>
      <c r="N9" s="6">
        <f t="shared" si="1"/>
        <v>9</v>
      </c>
      <c r="O9" s="5">
        <f t="shared" si="2"/>
        <v>5</v>
      </c>
      <c r="P9" s="5">
        <f t="shared" si="3"/>
        <v>1</v>
      </c>
      <c r="Q9" s="5">
        <f t="shared" si="4"/>
        <v>3</v>
      </c>
      <c r="R9" s="5">
        <f t="shared" si="5"/>
        <v>24</v>
      </c>
      <c r="S9" s="5">
        <f>SUM(I$2:I$13)</f>
        <v>11</v>
      </c>
      <c r="T9" s="5">
        <f t="shared" si="6"/>
        <v>13</v>
      </c>
      <c r="U9" s="7">
        <f t="shared" si="7"/>
        <v>16</v>
      </c>
      <c r="AA9" t="s">
        <v>75</v>
      </c>
      <c r="AB9">
        <f>IF(B9&gt;=I$2,IF(B9&gt;I$2,3,1),0)</f>
        <v>0</v>
      </c>
      <c r="AC9">
        <f>IF(C9&gt;=I$3,IF(C9&gt;I$3,3,1),0)</f>
        <v>0</v>
      </c>
      <c r="AD9">
        <f>IF(D9&gt;=I$4,IF(D9&gt;I$4,3,1),0)</f>
        <v>3</v>
      </c>
      <c r="AE9">
        <f>IF(E9&gt;=I$5,IF(E9&gt;I$5,3,1),0)</f>
        <v>1</v>
      </c>
      <c r="AF9">
        <f>IF(F9&gt;=I$6,IF(F9&gt;I$6,3,1),0)</f>
        <v>3</v>
      </c>
      <c r="AG9">
        <f>IF(G9&gt;=I$7,IF(G9&gt;I$7,3,1),0)</f>
        <v>0</v>
      </c>
      <c r="AH9">
        <f>IF(H9&gt;=I$8,IF(H9&gt;I$8,3,1),0)</f>
        <v>3</v>
      </c>
      <c r="AJ9">
        <f>IF(J9&gt;=I$10,IF(J9&gt;I$10,3,1),0)</f>
        <v>3</v>
      </c>
      <c r="AK9">
        <f>IF(K9&gt;=I$11,IF(K9&gt;I$11,3,1),0)</f>
        <v>3</v>
      </c>
      <c r="AL9">
        <f>IF(L9&gt;=I$12,IF(L9&gt;I$12,3,1),0)</f>
        <v>1</v>
      </c>
      <c r="AM9">
        <f>IF(M9&gt;=I$13,IF(M9&gt;I$13,3,1),0)</f>
        <v>1</v>
      </c>
      <c r="AN9">
        <f t="shared" si="8"/>
        <v>18</v>
      </c>
      <c r="AO9">
        <f t="shared" si="9"/>
        <v>10</v>
      </c>
      <c r="AP9">
        <f t="shared" si="10"/>
        <v>3</v>
      </c>
      <c r="AQ9">
        <f t="shared" si="11"/>
        <v>5</v>
      </c>
      <c r="AR9">
        <f t="shared" si="12"/>
        <v>48</v>
      </c>
      <c r="AS9">
        <f t="shared" si="13"/>
        <v>25</v>
      </c>
      <c r="AT9">
        <f t="shared" si="14"/>
        <v>23</v>
      </c>
      <c r="AU9">
        <f t="shared" si="15"/>
        <v>33</v>
      </c>
    </row>
    <row r="10" spans="1:47" ht="12.75">
      <c r="A10" s="15" t="s">
        <v>49</v>
      </c>
      <c r="B10" s="5">
        <v>0</v>
      </c>
      <c r="C10" s="5">
        <v>0</v>
      </c>
      <c r="D10" s="5">
        <v>0</v>
      </c>
      <c r="E10" s="5">
        <v>1</v>
      </c>
      <c r="F10" s="5">
        <v>1</v>
      </c>
      <c r="G10" s="5">
        <v>0</v>
      </c>
      <c r="H10" s="5">
        <v>2</v>
      </c>
      <c r="I10" s="5">
        <v>0</v>
      </c>
      <c r="J10" s="19" t="s">
        <v>0</v>
      </c>
      <c r="K10" s="5">
        <v>0</v>
      </c>
      <c r="L10" s="5"/>
      <c r="M10" s="5"/>
      <c r="N10" s="6">
        <f>COUNT(B10:M10)</f>
        <v>9</v>
      </c>
      <c r="O10" s="5">
        <f t="shared" si="2"/>
        <v>0</v>
      </c>
      <c r="P10" s="5">
        <f>COUNTIF(AB10:AM10,1)-(11-N10)</f>
        <v>0</v>
      </c>
      <c r="Q10" s="5">
        <f>COUNTIF(AB10:AM10,0)</f>
        <v>9</v>
      </c>
      <c r="R10" s="5">
        <f t="shared" si="5"/>
        <v>4</v>
      </c>
      <c r="S10" s="5">
        <f>SUM(J$2:J$13)</f>
        <v>32</v>
      </c>
      <c r="T10" s="5">
        <f t="shared" si="6"/>
        <v>-28</v>
      </c>
      <c r="U10" s="7">
        <f>SUM(AB10:AM10)-(11-N10)</f>
        <v>0</v>
      </c>
      <c r="AA10" t="s">
        <v>50</v>
      </c>
      <c r="AB10">
        <f>IF(B10&gt;=J$2,IF(B10&gt;J$2,3,1),0)</f>
        <v>0</v>
      </c>
      <c r="AC10">
        <f>IF(C10&gt;=J$3,IF(C10&gt;J$3,3,1),0)</f>
        <v>0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0</v>
      </c>
      <c r="AG10">
        <f>IF(G10&gt;=J$7,IF(G10&gt;J$7,3,1),0)</f>
        <v>0</v>
      </c>
      <c r="AH10">
        <f>IF(H10&gt;=J$8,IF(H10&gt;J$8,3,1),0)</f>
        <v>0</v>
      </c>
      <c r="AI10">
        <f>IF(I10&gt;=J$9,IF(I10&gt;J$9,3,1),0)</f>
        <v>0</v>
      </c>
      <c r="AK10">
        <f>IF(K10&gt;=J$11,IF(K10&gt;J$11,3,1),0)</f>
        <v>0</v>
      </c>
      <c r="AL10">
        <f>IF(L10&gt;=J$12,IF(L10&gt;J$12,3,1),0)</f>
        <v>1</v>
      </c>
      <c r="AM10">
        <f>IF(M10&gt;=J$13,IF(M10&gt;J$13,3,1),0)</f>
        <v>1</v>
      </c>
      <c r="AN10">
        <f t="shared" si="8"/>
        <v>18</v>
      </c>
      <c r="AO10">
        <f t="shared" si="9"/>
        <v>2</v>
      </c>
      <c r="AP10">
        <f t="shared" si="10"/>
        <v>1</v>
      </c>
      <c r="AQ10">
        <f t="shared" si="11"/>
        <v>15</v>
      </c>
      <c r="AR10">
        <f t="shared" si="12"/>
        <v>21</v>
      </c>
      <c r="AS10">
        <f t="shared" si="13"/>
        <v>55</v>
      </c>
      <c r="AT10">
        <f t="shared" si="14"/>
        <v>-34</v>
      </c>
      <c r="AU10">
        <f t="shared" si="15"/>
        <v>7</v>
      </c>
    </row>
    <row r="11" spans="1:47" ht="12.75">
      <c r="A11" s="15" t="s">
        <v>70</v>
      </c>
      <c r="B11" s="5">
        <v>3</v>
      </c>
      <c r="C11" s="5">
        <v>3</v>
      </c>
      <c r="D11" s="5">
        <v>2</v>
      </c>
      <c r="E11" s="5">
        <v>4</v>
      </c>
      <c r="F11" s="5">
        <v>5</v>
      </c>
      <c r="G11" s="5">
        <v>2</v>
      </c>
      <c r="H11" s="5">
        <v>4</v>
      </c>
      <c r="I11" s="5">
        <v>1</v>
      </c>
      <c r="J11" s="5">
        <v>3</v>
      </c>
      <c r="K11" s="19" t="s">
        <v>0</v>
      </c>
      <c r="L11" s="5"/>
      <c r="M11" s="5"/>
      <c r="N11" s="6">
        <f t="shared" si="1"/>
        <v>9</v>
      </c>
      <c r="O11" s="5">
        <f t="shared" si="2"/>
        <v>7</v>
      </c>
      <c r="P11" s="5">
        <f t="shared" si="3"/>
        <v>1</v>
      </c>
      <c r="Q11" s="5">
        <f t="shared" si="4"/>
        <v>1</v>
      </c>
      <c r="R11" s="5">
        <f t="shared" si="5"/>
        <v>27</v>
      </c>
      <c r="S11" s="5">
        <f>SUM(K$2:K$13)</f>
        <v>13</v>
      </c>
      <c r="T11" s="5">
        <f t="shared" si="6"/>
        <v>14</v>
      </c>
      <c r="U11" s="7">
        <f t="shared" si="7"/>
        <v>22</v>
      </c>
      <c r="AA11" t="s">
        <v>76</v>
      </c>
      <c r="AB11">
        <f>IF(B11&gt;=K$2,IF(B11&gt;K$2,3,1),0)</f>
        <v>3</v>
      </c>
      <c r="AC11">
        <f>IF(C11&gt;=K$3,IF(C11&gt;K$3,3,1),0)</f>
        <v>3</v>
      </c>
      <c r="AD11">
        <f>IF(D11&gt;=K$4,IF(D11&gt;K$4,3,1),0)</f>
        <v>3</v>
      </c>
      <c r="AE11">
        <f>IF(E11&gt;=K$5,IF(E11&gt;K$5,3,1),0)</f>
        <v>3</v>
      </c>
      <c r="AF11">
        <f>IF(F11&gt;=K$6,IF(F11&gt;K$6,3,1),0)</f>
        <v>3</v>
      </c>
      <c r="AG11">
        <f>IF(G11&gt;=K$7,IF(G11&gt;K$7,3,1),0)</f>
        <v>1</v>
      </c>
      <c r="AH11">
        <f>IF(H11&gt;=K$8,IF(H11&gt;K$8,3,1),0)</f>
        <v>3</v>
      </c>
      <c r="AI11">
        <f>IF(I11&gt;=K$9,IF(I11&gt;K$9,3,1),0)</f>
        <v>0</v>
      </c>
      <c r="AJ11">
        <f>IF(J11&gt;=K$10,IF(J11&gt;K$10,3,1),0)</f>
        <v>3</v>
      </c>
      <c r="AL11">
        <f>IF(L11&gt;=K$12,IF(L11&gt;K$12,3,1),0)</f>
        <v>1</v>
      </c>
      <c r="AM11">
        <f>IF(M11&gt;=K$13,IF(M11&gt;K$13,3,1),0)</f>
        <v>1</v>
      </c>
      <c r="AN11">
        <f t="shared" si="8"/>
        <v>18</v>
      </c>
      <c r="AO11">
        <f t="shared" si="9"/>
        <v>9</v>
      </c>
      <c r="AP11">
        <f t="shared" si="10"/>
        <v>3</v>
      </c>
      <c r="AQ11">
        <f t="shared" si="11"/>
        <v>6</v>
      </c>
      <c r="AR11">
        <f t="shared" si="12"/>
        <v>46</v>
      </c>
      <c r="AS11">
        <f t="shared" si="13"/>
        <v>40</v>
      </c>
      <c r="AT11">
        <f t="shared" si="14"/>
        <v>6</v>
      </c>
      <c r="AU11">
        <f t="shared" si="15"/>
        <v>30</v>
      </c>
    </row>
    <row r="12" spans="1:47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19" t="s">
        <v>0</v>
      </c>
      <c r="M12" s="5"/>
      <c r="N12" s="6">
        <f t="shared" si="1"/>
        <v>0</v>
      </c>
      <c r="O12" s="5">
        <f t="shared" si="2"/>
        <v>0</v>
      </c>
      <c r="P12" s="5">
        <f t="shared" si="3"/>
        <v>0</v>
      </c>
      <c r="Q12" s="5">
        <f t="shared" si="4"/>
        <v>0</v>
      </c>
      <c r="R12" s="5">
        <f t="shared" si="5"/>
        <v>0</v>
      </c>
      <c r="S12" s="5">
        <f>SUM(L$2:L$13)</f>
        <v>0</v>
      </c>
      <c r="T12" s="5">
        <f t="shared" si="6"/>
        <v>0</v>
      </c>
      <c r="U12" s="7">
        <f t="shared" si="7"/>
        <v>0</v>
      </c>
      <c r="AB12">
        <f>IF(B12&gt;=L$2,IF(B12&gt;L$2,3,1),0)</f>
        <v>1</v>
      </c>
      <c r="AC12">
        <f>IF(C12&gt;=L$3,IF(C12&gt;L$3,3,1),0)</f>
        <v>1</v>
      </c>
      <c r="AD12">
        <f>IF(D12&gt;=L$4,IF(D12&gt;L$4,3,1),0)</f>
        <v>1</v>
      </c>
      <c r="AE12">
        <f>IF(E12&gt;=L$5,IF(E12&gt;L$5,3,1),0)</f>
        <v>1</v>
      </c>
      <c r="AF12">
        <f>IF(F12&gt;=L$6,IF(F12&gt;L$6,3,1),0)</f>
        <v>1</v>
      </c>
      <c r="AG12">
        <f>IF(G12&gt;=L$7,IF(G12&gt;L$7,3,1),0)</f>
        <v>1</v>
      </c>
      <c r="AH12">
        <f>IF(H12&gt;=L$8,IF(H12&gt;L$8,3,1),0)</f>
        <v>1</v>
      </c>
      <c r="AI12">
        <f>IF(I12&gt;=L$9,IF(I12&gt;L$9,3,1),0)</f>
        <v>1</v>
      </c>
      <c r="AJ12">
        <f>IF(J12&gt;=L$10,IF(J12&gt;L$10,3,1),0)</f>
        <v>1</v>
      </c>
      <c r="AK12">
        <f>IF(K12&gt;=L$11,IF(K12&gt;L$11,3,1),0)</f>
        <v>1</v>
      </c>
      <c r="AM12">
        <f>IF(M12&gt;=L$13,IF(M12&gt;L$13,3,1),0)</f>
        <v>1</v>
      </c>
      <c r="AN12">
        <f t="shared" si="8"/>
        <v>0</v>
      </c>
      <c r="AO12">
        <f t="shared" si="9"/>
        <v>0</v>
      </c>
      <c r="AP12">
        <f t="shared" si="10"/>
        <v>0</v>
      </c>
      <c r="AQ12">
        <f t="shared" si="11"/>
        <v>0</v>
      </c>
      <c r="AR12">
        <f t="shared" si="12"/>
        <v>0</v>
      </c>
      <c r="AS12">
        <f t="shared" si="13"/>
        <v>0</v>
      </c>
      <c r="AT12">
        <f t="shared" si="14"/>
        <v>0</v>
      </c>
      <c r="AU12">
        <f t="shared" si="15"/>
        <v>0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1"/>
        <v>0</v>
      </c>
      <c r="O13" s="9">
        <f t="shared" si="2"/>
        <v>0</v>
      </c>
      <c r="P13" s="9">
        <f t="shared" si="3"/>
        <v>0</v>
      </c>
      <c r="Q13" s="9">
        <f t="shared" si="4"/>
        <v>0</v>
      </c>
      <c r="R13" s="9">
        <f t="shared" si="5"/>
        <v>0</v>
      </c>
      <c r="S13" s="9">
        <f>SUM(M$2:M$13)</f>
        <v>0</v>
      </c>
      <c r="T13" s="9">
        <f t="shared" si="6"/>
        <v>0</v>
      </c>
      <c r="U13" s="10">
        <f t="shared" si="7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spans="1:19" ht="12.75">
      <c r="A14" s="17"/>
      <c r="S14" s="1"/>
    </row>
    <row r="15" spans="1:47" ht="12.75">
      <c r="A15" s="17"/>
      <c r="K15" s="29" t="s">
        <v>40</v>
      </c>
      <c r="L15" s="21" t="s">
        <v>107</v>
      </c>
      <c r="M15" s="21"/>
      <c r="N15" s="31" t="s">
        <v>55</v>
      </c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24</v>
      </c>
      <c r="AB15" s="36" t="s">
        <v>25</v>
      </c>
      <c r="AC15" s="36" t="s">
        <v>26</v>
      </c>
      <c r="AD15" s="37" t="s">
        <v>27</v>
      </c>
      <c r="AM15" t="s">
        <v>71</v>
      </c>
      <c r="AN15">
        <v>9</v>
      </c>
      <c r="AO15">
        <v>7</v>
      </c>
      <c r="AP15">
        <v>2</v>
      </c>
      <c r="AQ15">
        <v>0</v>
      </c>
      <c r="AR15">
        <v>36</v>
      </c>
      <c r="AS15">
        <v>13</v>
      </c>
      <c r="AT15">
        <v>23</v>
      </c>
      <c r="AU15">
        <v>23</v>
      </c>
    </row>
    <row r="16" spans="1:47" ht="12.75">
      <c r="A16" s="17"/>
      <c r="K16" s="29"/>
      <c r="L16" s="22"/>
      <c r="M16" s="21"/>
      <c r="N16" s="31"/>
      <c r="P16" s="41" t="s">
        <v>28</v>
      </c>
      <c r="Q16" s="38" t="s">
        <v>65</v>
      </c>
      <c r="R16" s="32"/>
      <c r="S16" s="34">
        <v>10</v>
      </c>
      <c r="T16" s="12">
        <v>7</v>
      </c>
      <c r="U16" s="12">
        <v>2</v>
      </c>
      <c r="V16" s="12">
        <v>1</v>
      </c>
      <c r="W16" s="34">
        <v>37</v>
      </c>
      <c r="X16" s="34">
        <v>16</v>
      </c>
      <c r="Y16" s="12">
        <v>21</v>
      </c>
      <c r="Z16" s="34">
        <v>23</v>
      </c>
      <c r="AA16" s="11"/>
      <c r="AB16" s="12"/>
      <c r="AC16" s="12"/>
      <c r="AD16" s="13"/>
      <c r="AM16" t="s">
        <v>13</v>
      </c>
      <c r="AN16">
        <v>9</v>
      </c>
      <c r="AO16">
        <v>5</v>
      </c>
      <c r="AP16">
        <v>2</v>
      </c>
      <c r="AQ16">
        <v>2</v>
      </c>
      <c r="AR16">
        <v>30</v>
      </c>
      <c r="AS16">
        <v>18</v>
      </c>
      <c r="AT16">
        <v>12</v>
      </c>
      <c r="AU16">
        <v>17</v>
      </c>
    </row>
    <row r="17" spans="1:47" ht="12.75">
      <c r="A17" s="17"/>
      <c r="K17" s="29">
        <v>1</v>
      </c>
      <c r="L17" s="22" t="s">
        <v>76</v>
      </c>
      <c r="M17" s="22" t="s">
        <v>71</v>
      </c>
      <c r="N17" s="24">
        <v>0.5833333333333334</v>
      </c>
      <c r="O17" s="26" t="s">
        <v>59</v>
      </c>
      <c r="P17" s="41" t="s">
        <v>29</v>
      </c>
      <c r="Q17" s="39" t="s">
        <v>10</v>
      </c>
      <c r="R17" s="27"/>
      <c r="S17" s="34">
        <v>10</v>
      </c>
      <c r="T17" s="5">
        <v>6</v>
      </c>
      <c r="U17" s="5">
        <v>2</v>
      </c>
      <c r="V17" s="5">
        <v>2</v>
      </c>
      <c r="W17" s="34">
        <v>33</v>
      </c>
      <c r="X17" s="34">
        <v>18</v>
      </c>
      <c r="Y17" s="5">
        <v>15</v>
      </c>
      <c r="Z17" s="34">
        <v>20</v>
      </c>
      <c r="AA17" s="6">
        <v>1</v>
      </c>
      <c r="AB17" s="5">
        <v>1</v>
      </c>
      <c r="AC17" s="5">
        <v>2</v>
      </c>
      <c r="AD17" s="7">
        <v>2</v>
      </c>
      <c r="AM17" t="s">
        <v>72</v>
      </c>
      <c r="AN17">
        <v>9</v>
      </c>
      <c r="AO17">
        <v>2</v>
      </c>
      <c r="AP17">
        <v>2</v>
      </c>
      <c r="AQ17">
        <v>5</v>
      </c>
      <c r="AR17">
        <v>24</v>
      </c>
      <c r="AS17">
        <v>34</v>
      </c>
      <c r="AT17">
        <v>-10</v>
      </c>
      <c r="AU17">
        <v>8</v>
      </c>
    </row>
    <row r="18" spans="1:47" ht="12.75">
      <c r="A18" s="17"/>
      <c r="K18" s="29">
        <v>2</v>
      </c>
      <c r="L18" s="22" t="s">
        <v>50</v>
      </c>
      <c r="M18" s="22" t="s">
        <v>13</v>
      </c>
      <c r="N18" s="24">
        <v>0.5833333333333334</v>
      </c>
      <c r="O18" s="26" t="s">
        <v>96</v>
      </c>
      <c r="P18" s="41" t="s">
        <v>30</v>
      </c>
      <c r="Q18" s="39" t="s">
        <v>98</v>
      </c>
      <c r="R18" s="27"/>
      <c r="S18" s="34">
        <v>10</v>
      </c>
      <c r="T18" s="5">
        <v>6</v>
      </c>
      <c r="U18" s="5">
        <v>2</v>
      </c>
      <c r="V18" s="5">
        <v>2</v>
      </c>
      <c r="W18" s="34">
        <v>26</v>
      </c>
      <c r="X18" s="34">
        <v>14</v>
      </c>
      <c r="Y18" s="5">
        <v>12</v>
      </c>
      <c r="Z18" s="34">
        <v>20</v>
      </c>
      <c r="AA18" s="6">
        <v>1</v>
      </c>
      <c r="AB18" s="5">
        <v>1</v>
      </c>
      <c r="AC18" s="5">
        <v>2</v>
      </c>
      <c r="AD18" s="7">
        <v>2</v>
      </c>
      <c r="AM18" t="s">
        <v>73</v>
      </c>
      <c r="AN18">
        <v>9</v>
      </c>
      <c r="AO18">
        <v>5</v>
      </c>
      <c r="AP18">
        <v>0</v>
      </c>
      <c r="AQ18">
        <v>4</v>
      </c>
      <c r="AR18">
        <v>22</v>
      </c>
      <c r="AS18">
        <v>16</v>
      </c>
      <c r="AT18">
        <v>6</v>
      </c>
      <c r="AU18">
        <v>15</v>
      </c>
    </row>
    <row r="19" spans="1:47" ht="12.75">
      <c r="A19" s="17"/>
      <c r="K19" s="29">
        <v>3</v>
      </c>
      <c r="L19" s="22" t="s">
        <v>75</v>
      </c>
      <c r="M19" s="22" t="s">
        <v>72</v>
      </c>
      <c r="N19" s="24">
        <v>0.5833333333333334</v>
      </c>
      <c r="O19" s="26" t="s">
        <v>108</v>
      </c>
      <c r="P19" s="41" t="s">
        <v>31</v>
      </c>
      <c r="Q19" s="39" t="s">
        <v>68</v>
      </c>
      <c r="R19" s="27"/>
      <c r="S19" s="34">
        <v>10</v>
      </c>
      <c r="T19" s="5">
        <v>5</v>
      </c>
      <c r="U19" s="5">
        <v>2</v>
      </c>
      <c r="V19" s="5">
        <v>3</v>
      </c>
      <c r="W19" s="34">
        <v>23</v>
      </c>
      <c r="X19" s="34">
        <v>25</v>
      </c>
      <c r="Y19" s="5">
        <v>-2</v>
      </c>
      <c r="Z19" s="34">
        <v>17</v>
      </c>
      <c r="AA19" s="6"/>
      <c r="AB19" s="5"/>
      <c r="AC19" s="5"/>
      <c r="AD19" s="7"/>
      <c r="AM19" t="s">
        <v>12</v>
      </c>
      <c r="AN19">
        <v>9</v>
      </c>
      <c r="AO19">
        <v>5</v>
      </c>
      <c r="AP19">
        <v>1</v>
      </c>
      <c r="AQ19">
        <v>3</v>
      </c>
      <c r="AR19">
        <v>23</v>
      </c>
      <c r="AS19">
        <v>27</v>
      </c>
      <c r="AT19">
        <v>-4</v>
      </c>
      <c r="AU19">
        <v>16</v>
      </c>
    </row>
    <row r="20" spans="1:47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17</v>
      </c>
      <c r="M20" s="22" t="s">
        <v>73</v>
      </c>
      <c r="N20" s="24">
        <v>0.5833333333333334</v>
      </c>
      <c r="O20" s="26" t="s">
        <v>59</v>
      </c>
      <c r="P20" s="41" t="s">
        <v>32</v>
      </c>
      <c r="Q20" s="39" t="s">
        <v>9</v>
      </c>
      <c r="R20" s="27"/>
      <c r="S20" s="34">
        <v>10</v>
      </c>
      <c r="T20" s="5">
        <v>5</v>
      </c>
      <c r="U20" s="5">
        <v>1</v>
      </c>
      <c r="V20" s="5">
        <v>4</v>
      </c>
      <c r="W20" s="34">
        <v>25</v>
      </c>
      <c r="X20" s="34">
        <v>30</v>
      </c>
      <c r="Y20" s="5">
        <v>-5</v>
      </c>
      <c r="Z20" s="34">
        <v>16</v>
      </c>
      <c r="AA20" s="6"/>
      <c r="AB20" s="5"/>
      <c r="AC20" s="5"/>
      <c r="AD20" s="7"/>
      <c r="AM20" t="s">
        <v>74</v>
      </c>
      <c r="AN20">
        <v>9</v>
      </c>
      <c r="AO20">
        <v>4</v>
      </c>
      <c r="AP20">
        <v>2</v>
      </c>
      <c r="AQ20">
        <v>3</v>
      </c>
      <c r="AR20">
        <v>20</v>
      </c>
      <c r="AS20">
        <v>23</v>
      </c>
      <c r="AT20">
        <v>-3</v>
      </c>
      <c r="AU20">
        <v>14</v>
      </c>
    </row>
    <row r="21" spans="1:47" ht="12.75">
      <c r="A21" s="18" t="s">
        <v>65</v>
      </c>
      <c r="B21" s="11">
        <f>$AN$2</f>
        <v>18</v>
      </c>
      <c r="C21" s="12">
        <f>$AO$2</f>
        <v>12</v>
      </c>
      <c r="D21" s="12">
        <f>$AP$2</f>
        <v>3</v>
      </c>
      <c r="E21" s="12">
        <f>$AQ$2</f>
        <v>3</v>
      </c>
      <c r="F21" s="12">
        <f>$AR$2</f>
        <v>62</v>
      </c>
      <c r="G21" s="12">
        <f>$AS$2</f>
        <v>27</v>
      </c>
      <c r="H21" s="12">
        <f>$AT$2</f>
        <v>35</v>
      </c>
      <c r="I21" s="13">
        <f>$AU$2</f>
        <v>39</v>
      </c>
      <c r="K21" s="29">
        <v>5</v>
      </c>
      <c r="L21" s="22" t="s">
        <v>74</v>
      </c>
      <c r="M21" s="22" t="s">
        <v>12</v>
      </c>
      <c r="N21" s="24">
        <v>0.5833333333333334</v>
      </c>
      <c r="O21" s="26" t="s">
        <v>63</v>
      </c>
      <c r="P21" s="41" t="s">
        <v>33</v>
      </c>
      <c r="Q21" s="39" t="s">
        <v>67</v>
      </c>
      <c r="R21" s="27"/>
      <c r="S21" s="34">
        <v>10</v>
      </c>
      <c r="T21" s="5">
        <v>5</v>
      </c>
      <c r="U21" s="5">
        <v>0</v>
      </c>
      <c r="V21" s="5">
        <v>5</v>
      </c>
      <c r="W21" s="34">
        <v>23</v>
      </c>
      <c r="X21" s="34">
        <v>19</v>
      </c>
      <c r="Y21" s="5">
        <v>4</v>
      </c>
      <c r="Z21" s="34">
        <v>15</v>
      </c>
      <c r="AA21" s="6"/>
      <c r="AB21" s="5"/>
      <c r="AC21" s="5"/>
      <c r="AD21" s="7"/>
      <c r="AM21" t="s">
        <v>14</v>
      </c>
      <c r="AN21">
        <v>9</v>
      </c>
      <c r="AO21">
        <v>1</v>
      </c>
      <c r="AP21">
        <v>0</v>
      </c>
      <c r="AQ21">
        <v>8</v>
      </c>
      <c r="AR21">
        <v>10</v>
      </c>
      <c r="AS21">
        <v>30</v>
      </c>
      <c r="AT21">
        <v>-20</v>
      </c>
      <c r="AU21">
        <v>3</v>
      </c>
    </row>
    <row r="22" spans="1:47" ht="12.75">
      <c r="A22" s="15" t="s">
        <v>10</v>
      </c>
      <c r="B22" s="6">
        <f>$AN$3</f>
        <v>18</v>
      </c>
      <c r="C22" s="5">
        <f>$AO$3</f>
        <v>12</v>
      </c>
      <c r="D22" s="5">
        <f>$AP$3</f>
        <v>3</v>
      </c>
      <c r="E22" s="5">
        <f>$AQ$3</f>
        <v>3</v>
      </c>
      <c r="F22" s="5">
        <f>$AR$3</f>
        <v>58</v>
      </c>
      <c r="G22" s="5">
        <f>$AS$3</f>
        <v>32</v>
      </c>
      <c r="H22" s="5">
        <f>$AT$3</f>
        <v>26</v>
      </c>
      <c r="I22" s="7">
        <f>$AU$3</f>
        <v>39</v>
      </c>
      <c r="K22" s="29"/>
      <c r="L22" s="22"/>
      <c r="N22" s="30"/>
      <c r="O22" s="26"/>
      <c r="P22" s="41" t="s">
        <v>34</v>
      </c>
      <c r="Q22" s="39" t="s">
        <v>70</v>
      </c>
      <c r="R22" s="27"/>
      <c r="S22" s="34">
        <v>10</v>
      </c>
      <c r="T22" s="5">
        <v>3</v>
      </c>
      <c r="U22" s="5">
        <v>2</v>
      </c>
      <c r="V22" s="5">
        <v>5</v>
      </c>
      <c r="W22" s="34">
        <v>22</v>
      </c>
      <c r="X22" s="34">
        <v>28</v>
      </c>
      <c r="Y22" s="5">
        <v>-6</v>
      </c>
      <c r="Z22" s="34">
        <v>11</v>
      </c>
      <c r="AA22" s="6"/>
      <c r="AB22" s="5"/>
      <c r="AC22" s="5"/>
      <c r="AD22" s="7"/>
      <c r="AM22" t="s">
        <v>75</v>
      </c>
      <c r="AN22">
        <v>9</v>
      </c>
      <c r="AO22">
        <v>5</v>
      </c>
      <c r="AP22">
        <v>2</v>
      </c>
      <c r="AQ22">
        <v>2</v>
      </c>
      <c r="AR22">
        <v>24</v>
      </c>
      <c r="AS22">
        <v>14</v>
      </c>
      <c r="AT22">
        <v>10</v>
      </c>
      <c r="AU22">
        <v>17</v>
      </c>
    </row>
    <row r="23" spans="1:47" ht="12.75">
      <c r="A23" s="15" t="s">
        <v>98</v>
      </c>
      <c r="B23" s="6">
        <f>$AN$9</f>
        <v>18</v>
      </c>
      <c r="C23" s="5">
        <f>$AO$9</f>
        <v>10</v>
      </c>
      <c r="D23" s="5">
        <f>$AP$9</f>
        <v>3</v>
      </c>
      <c r="E23" s="5">
        <f>$AQ$9</f>
        <v>5</v>
      </c>
      <c r="F23" s="5">
        <f>$AR$9</f>
        <v>48</v>
      </c>
      <c r="G23" s="5">
        <f>$AS$9</f>
        <v>25</v>
      </c>
      <c r="H23" s="5">
        <f>$AT$9</f>
        <v>23</v>
      </c>
      <c r="I23" s="7">
        <f>$AU$9</f>
        <v>33</v>
      </c>
      <c r="K23" s="29"/>
      <c r="L23" s="22"/>
      <c r="N23" s="30"/>
      <c r="O23" s="26"/>
      <c r="P23" s="41" t="s">
        <v>35</v>
      </c>
      <c r="Q23" s="39" t="s">
        <v>66</v>
      </c>
      <c r="R23" s="27"/>
      <c r="S23" s="34">
        <v>10</v>
      </c>
      <c r="T23" s="5">
        <v>2</v>
      </c>
      <c r="U23" s="5">
        <v>2</v>
      </c>
      <c r="V23" s="5">
        <v>6</v>
      </c>
      <c r="W23" s="34">
        <v>24</v>
      </c>
      <c r="X23" s="34">
        <v>36</v>
      </c>
      <c r="Y23" s="5">
        <v>-12</v>
      </c>
      <c r="Z23" s="34">
        <v>8</v>
      </c>
      <c r="AA23" s="6"/>
      <c r="AB23" s="5"/>
      <c r="AC23" s="5"/>
      <c r="AD23" s="7"/>
      <c r="AM23" t="s">
        <v>50</v>
      </c>
      <c r="AN23">
        <v>9</v>
      </c>
      <c r="AO23">
        <v>2</v>
      </c>
      <c r="AP23">
        <v>1</v>
      </c>
      <c r="AQ23">
        <v>6</v>
      </c>
      <c r="AR23">
        <v>17</v>
      </c>
      <c r="AS23">
        <v>23</v>
      </c>
      <c r="AT23">
        <v>-6</v>
      </c>
      <c r="AU23">
        <v>7</v>
      </c>
    </row>
    <row r="24" spans="1:47" ht="12.75">
      <c r="A24" s="15" t="s">
        <v>68</v>
      </c>
      <c r="B24" s="6">
        <f>$AN$7</f>
        <v>18</v>
      </c>
      <c r="C24" s="5">
        <f>$AO$7</f>
        <v>9</v>
      </c>
      <c r="D24" s="5">
        <f>$AP$7</f>
        <v>5</v>
      </c>
      <c r="E24" s="5">
        <f>$AQ$7</f>
        <v>4</v>
      </c>
      <c r="F24" s="5">
        <f>$AR$7</f>
        <v>43</v>
      </c>
      <c r="G24" s="5">
        <f>$AS$7</f>
        <v>35</v>
      </c>
      <c r="H24" s="5">
        <f>$AT$7</f>
        <v>8</v>
      </c>
      <c r="I24" s="7">
        <f>$AU$7</f>
        <v>32</v>
      </c>
      <c r="L24" s="22"/>
      <c r="N24" s="24"/>
      <c r="O24" s="26"/>
      <c r="P24" s="41" t="s">
        <v>36</v>
      </c>
      <c r="Q24" s="39" t="s">
        <v>49</v>
      </c>
      <c r="R24" s="27"/>
      <c r="S24" s="34">
        <v>10</v>
      </c>
      <c r="T24" s="5">
        <v>2</v>
      </c>
      <c r="U24" s="5">
        <v>1</v>
      </c>
      <c r="V24" s="5">
        <v>7</v>
      </c>
      <c r="W24" s="34">
        <v>17</v>
      </c>
      <c r="X24" s="34">
        <v>26</v>
      </c>
      <c r="Y24" s="5">
        <v>-9</v>
      </c>
      <c r="Z24" s="34">
        <v>7</v>
      </c>
      <c r="AA24" s="6"/>
      <c r="AB24" s="5"/>
      <c r="AC24" s="5"/>
      <c r="AD24" s="7"/>
      <c r="AM24" t="s">
        <v>76</v>
      </c>
      <c r="AN24">
        <v>9</v>
      </c>
      <c r="AO24">
        <v>2</v>
      </c>
      <c r="AP24">
        <v>2</v>
      </c>
      <c r="AQ24">
        <v>5</v>
      </c>
      <c r="AR24">
        <v>19</v>
      </c>
      <c r="AS24">
        <v>27</v>
      </c>
      <c r="AT24">
        <v>-8</v>
      </c>
      <c r="AU24">
        <v>8</v>
      </c>
    </row>
    <row r="25" spans="1:30" ht="12.75">
      <c r="A25" s="15" t="s">
        <v>70</v>
      </c>
      <c r="B25" s="6">
        <f>$AN$11</f>
        <v>18</v>
      </c>
      <c r="C25" s="5">
        <f>$AO$11</f>
        <v>9</v>
      </c>
      <c r="D25" s="5">
        <f>$AP$11</f>
        <v>3</v>
      </c>
      <c r="E25" s="5">
        <f>$AQ$11</f>
        <v>6</v>
      </c>
      <c r="F25" s="5">
        <f>$AR$11</f>
        <v>46</v>
      </c>
      <c r="G25" s="5">
        <f>$AS$11</f>
        <v>40</v>
      </c>
      <c r="H25" s="5">
        <f>$AT$11</f>
        <v>6</v>
      </c>
      <c r="I25" s="7">
        <f>$AU$11</f>
        <v>30</v>
      </c>
      <c r="L25" s="22"/>
      <c r="N25" s="24"/>
      <c r="O25" s="26"/>
      <c r="P25" s="41" t="s">
        <v>37</v>
      </c>
      <c r="Q25" s="40" t="s">
        <v>11</v>
      </c>
      <c r="R25" s="33"/>
      <c r="S25" s="34">
        <v>10</v>
      </c>
      <c r="T25" s="9">
        <v>2</v>
      </c>
      <c r="U25" s="9">
        <v>0</v>
      </c>
      <c r="V25" s="9">
        <v>8</v>
      </c>
      <c r="W25" s="34">
        <v>13</v>
      </c>
      <c r="X25" s="34">
        <v>31</v>
      </c>
      <c r="Y25" s="9">
        <v>-18</v>
      </c>
      <c r="Z25" s="34">
        <v>6</v>
      </c>
      <c r="AA25" s="8"/>
      <c r="AB25" s="9"/>
      <c r="AC25" s="9"/>
      <c r="AD25" s="10"/>
    </row>
    <row r="26" spans="1:30" ht="12.75">
      <c r="A26" s="15" t="s">
        <v>67</v>
      </c>
      <c r="B26" s="6">
        <f>$AN$5</f>
        <v>18</v>
      </c>
      <c r="C26" s="5">
        <f>$AO$5</f>
        <v>8</v>
      </c>
      <c r="D26" s="5">
        <f>$AP$5</f>
        <v>2</v>
      </c>
      <c r="E26" s="5">
        <f>$AQ$5</f>
        <v>8</v>
      </c>
      <c r="F26" s="5">
        <f>$AR$5</f>
        <v>37</v>
      </c>
      <c r="G26" s="5">
        <f>$AS$5</f>
        <v>37</v>
      </c>
      <c r="H26" s="5">
        <f>$AT$5</f>
        <v>0</v>
      </c>
      <c r="I26" s="7">
        <f>$AU$5</f>
        <v>26</v>
      </c>
      <c r="L26" s="22"/>
      <c r="N26" s="24"/>
      <c r="O26" s="26"/>
      <c r="P26" s="44"/>
      <c r="Q26" s="45"/>
      <c r="R26" s="27"/>
      <c r="S26" s="41"/>
      <c r="T26" s="5"/>
      <c r="U26" s="5"/>
      <c r="V26" s="5"/>
      <c r="W26" s="41"/>
      <c r="X26" s="41"/>
      <c r="Y26" s="5"/>
      <c r="Z26" s="41"/>
      <c r="AA26" s="5"/>
      <c r="AB26" s="5"/>
      <c r="AC26" s="5"/>
      <c r="AD26" s="5"/>
    </row>
    <row r="27" spans="1:30" ht="12.75">
      <c r="A27" s="15" t="s">
        <v>9</v>
      </c>
      <c r="B27" s="6">
        <f>$AN$6</f>
        <v>18</v>
      </c>
      <c r="C27" s="5">
        <f>$AO$6</f>
        <v>7</v>
      </c>
      <c r="D27" s="5">
        <f>$AP$6</f>
        <v>2</v>
      </c>
      <c r="E27" s="5">
        <f>$AQ$6</f>
        <v>9</v>
      </c>
      <c r="F27" s="5">
        <f>$AR$6</f>
        <v>38</v>
      </c>
      <c r="G27" s="5">
        <f>$AS$6</f>
        <v>51</v>
      </c>
      <c r="H27" s="5">
        <f>$AT$6</f>
        <v>-13</v>
      </c>
      <c r="I27" s="7">
        <f>$AU$6</f>
        <v>23</v>
      </c>
      <c r="N27" s="30"/>
      <c r="O27" s="26"/>
      <c r="P27" s="41"/>
      <c r="Q27" s="42"/>
      <c r="AA27" s="26"/>
      <c r="AB27" s="26"/>
      <c r="AC27" s="26"/>
      <c r="AD27" s="26"/>
    </row>
    <row r="28" spans="1:30" ht="12.75">
      <c r="A28" s="15" t="s">
        <v>66</v>
      </c>
      <c r="B28" s="6">
        <f>$AN$4</f>
        <v>18</v>
      </c>
      <c r="C28" s="5">
        <f>$AO$4</f>
        <v>5</v>
      </c>
      <c r="D28" s="5">
        <f>$AP$4</f>
        <v>3</v>
      </c>
      <c r="E28" s="5">
        <f>$AQ$4</f>
        <v>10</v>
      </c>
      <c r="F28" s="5">
        <f>$AR$4</f>
        <v>46</v>
      </c>
      <c r="G28" s="5">
        <f>$AS$4</f>
        <v>52</v>
      </c>
      <c r="H28" s="5">
        <f>$AT$4</f>
        <v>-6</v>
      </c>
      <c r="I28" s="7">
        <f>$AU$4</f>
        <v>18</v>
      </c>
      <c r="K28" s="29" t="s">
        <v>41</v>
      </c>
      <c r="L28" s="21" t="s">
        <v>106</v>
      </c>
      <c r="M28" s="21"/>
      <c r="N28" s="31" t="s">
        <v>55</v>
      </c>
      <c r="O28" s="26"/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24</v>
      </c>
      <c r="AB28" s="36" t="s">
        <v>25</v>
      </c>
      <c r="AC28" s="36" t="s">
        <v>26</v>
      </c>
      <c r="AD28" s="37" t="s">
        <v>27</v>
      </c>
    </row>
    <row r="29" spans="1:30" ht="12.75">
      <c r="A29" s="15" t="s">
        <v>11</v>
      </c>
      <c r="B29" s="6">
        <f>$AN$8</f>
        <v>18</v>
      </c>
      <c r="C29" s="5">
        <f>$AO$8</f>
        <v>3</v>
      </c>
      <c r="D29" s="5">
        <f>$AP$8</f>
        <v>1</v>
      </c>
      <c r="E29" s="5">
        <f>$AQ$8</f>
        <v>14</v>
      </c>
      <c r="F29" s="5">
        <f>$AR$8</f>
        <v>23</v>
      </c>
      <c r="G29" s="5">
        <f>$AS$8</f>
        <v>68</v>
      </c>
      <c r="H29" s="5">
        <f>$AT$8</f>
        <v>-45</v>
      </c>
      <c r="I29" s="7">
        <f>$AU$8</f>
        <v>10</v>
      </c>
      <c r="K29" s="29"/>
      <c r="L29" s="22"/>
      <c r="M29" s="22"/>
      <c r="N29" s="31"/>
      <c r="O29" s="26"/>
      <c r="P29" s="41" t="s">
        <v>28</v>
      </c>
      <c r="Q29" s="38" t="s">
        <v>65</v>
      </c>
      <c r="R29" s="32"/>
      <c r="S29" s="34">
        <v>11</v>
      </c>
      <c r="T29" s="12">
        <v>7</v>
      </c>
      <c r="U29" s="12">
        <v>2</v>
      </c>
      <c r="V29" s="12">
        <v>2</v>
      </c>
      <c r="W29" s="34">
        <v>40</v>
      </c>
      <c r="X29" s="34">
        <v>22</v>
      </c>
      <c r="Y29" s="12">
        <v>18</v>
      </c>
      <c r="Z29" s="34">
        <v>23</v>
      </c>
      <c r="AA29" s="11">
        <v>2</v>
      </c>
      <c r="AB29" s="12">
        <v>3</v>
      </c>
      <c r="AC29" s="12">
        <v>9</v>
      </c>
      <c r="AD29" s="13">
        <v>8</v>
      </c>
    </row>
    <row r="30" spans="1:30" ht="12.75">
      <c r="A30" s="16" t="s">
        <v>49</v>
      </c>
      <c r="B30" s="8">
        <f>$AN$10</f>
        <v>18</v>
      </c>
      <c r="C30" s="9">
        <f>$AO$10</f>
        <v>2</v>
      </c>
      <c r="D30" s="9">
        <f>$AP$10</f>
        <v>1</v>
      </c>
      <c r="E30" s="9">
        <f>$AQ$10</f>
        <v>15</v>
      </c>
      <c r="F30" s="9">
        <f>$AR$10</f>
        <v>21</v>
      </c>
      <c r="G30" s="9">
        <f>$AS$10</f>
        <v>55</v>
      </c>
      <c r="H30" s="9">
        <f>$AT$10</f>
        <v>-34</v>
      </c>
      <c r="I30" s="10">
        <f>$AU$10</f>
        <v>7</v>
      </c>
      <c r="K30" s="29">
        <v>1</v>
      </c>
      <c r="L30" s="22" t="s">
        <v>74</v>
      </c>
      <c r="M30" s="22" t="s">
        <v>76</v>
      </c>
      <c r="N30" s="24">
        <v>0.5833333333333334</v>
      </c>
      <c r="O30" s="26" t="s">
        <v>53</v>
      </c>
      <c r="P30" s="41" t="s">
        <v>29</v>
      </c>
      <c r="Q30" s="39" t="s">
        <v>10</v>
      </c>
      <c r="R30" s="27"/>
      <c r="S30" s="34">
        <v>11</v>
      </c>
      <c r="T30" s="5">
        <v>7</v>
      </c>
      <c r="U30" s="5">
        <v>2</v>
      </c>
      <c r="V30" s="5">
        <v>2</v>
      </c>
      <c r="W30" s="34">
        <v>39</v>
      </c>
      <c r="X30" s="34">
        <v>21</v>
      </c>
      <c r="Y30" s="5">
        <v>18</v>
      </c>
      <c r="Z30" s="34">
        <v>23</v>
      </c>
      <c r="AA30" s="6">
        <v>2</v>
      </c>
      <c r="AB30" s="5">
        <v>3</v>
      </c>
      <c r="AC30" s="5">
        <v>8</v>
      </c>
      <c r="AD30" s="7">
        <v>9</v>
      </c>
    </row>
    <row r="31" spans="1:30" ht="12.75">
      <c r="A31" s="27"/>
      <c r="B31" s="5"/>
      <c r="C31" s="5"/>
      <c r="D31" s="5"/>
      <c r="E31" s="5"/>
      <c r="F31" s="5"/>
      <c r="G31" s="5"/>
      <c r="H31" s="5"/>
      <c r="I31" s="5"/>
      <c r="K31" s="29">
        <v>2</v>
      </c>
      <c r="L31" s="22" t="s">
        <v>12</v>
      </c>
      <c r="M31" s="22" t="s">
        <v>17</v>
      </c>
      <c r="N31" s="24">
        <v>0.5833333333333334</v>
      </c>
      <c r="O31" s="26" t="s">
        <v>109</v>
      </c>
      <c r="P31" s="41" t="s">
        <v>30</v>
      </c>
      <c r="Q31" s="39" t="s">
        <v>98</v>
      </c>
      <c r="R31" s="27"/>
      <c r="S31" s="34">
        <v>11</v>
      </c>
      <c r="T31" s="5">
        <v>6</v>
      </c>
      <c r="U31" s="5">
        <v>3</v>
      </c>
      <c r="V31" s="5">
        <v>2</v>
      </c>
      <c r="W31" s="34">
        <v>27</v>
      </c>
      <c r="X31" s="34">
        <v>15</v>
      </c>
      <c r="Y31" s="5">
        <v>12</v>
      </c>
      <c r="Z31" s="34">
        <v>21</v>
      </c>
      <c r="AA31" s="6"/>
      <c r="AB31" s="5"/>
      <c r="AC31" s="5"/>
      <c r="AD31" s="7"/>
    </row>
    <row r="32" spans="2:30" ht="12.75">
      <c r="B32" s="29"/>
      <c r="C32" s="21"/>
      <c r="D32" s="21"/>
      <c r="E32" s="31"/>
      <c r="F32" s="26"/>
      <c r="K32" s="29">
        <v>3</v>
      </c>
      <c r="L32" s="22" t="s">
        <v>73</v>
      </c>
      <c r="M32" s="22" t="s">
        <v>75</v>
      </c>
      <c r="N32" s="24">
        <v>0.5833333333333334</v>
      </c>
      <c r="O32" s="26" t="s">
        <v>110</v>
      </c>
      <c r="P32" s="41" t="s">
        <v>31</v>
      </c>
      <c r="Q32" s="39" t="s">
        <v>9</v>
      </c>
      <c r="R32" s="27"/>
      <c r="S32" s="34">
        <v>11</v>
      </c>
      <c r="T32" s="5">
        <v>6</v>
      </c>
      <c r="U32" s="5">
        <v>1</v>
      </c>
      <c r="V32" s="5">
        <v>4</v>
      </c>
      <c r="W32" s="34">
        <v>31</v>
      </c>
      <c r="X32" s="34">
        <v>30</v>
      </c>
      <c r="Y32" s="5">
        <v>1</v>
      </c>
      <c r="Z32" s="34">
        <v>19</v>
      </c>
      <c r="AA32" s="6"/>
      <c r="AB32" s="5"/>
      <c r="AC32" s="5"/>
      <c r="AD32" s="7"/>
    </row>
    <row r="33" spans="2:30" ht="12.75">
      <c r="B33" s="29"/>
      <c r="C33" s="22"/>
      <c r="D33" s="22"/>
      <c r="E33" s="31"/>
      <c r="F33" s="26"/>
      <c r="K33" s="29">
        <v>4</v>
      </c>
      <c r="L33" s="22" t="s">
        <v>72</v>
      </c>
      <c r="M33" s="22" t="s">
        <v>50</v>
      </c>
      <c r="N33" s="24">
        <v>0.5833333333333334</v>
      </c>
      <c r="O33" s="26" t="s">
        <v>109</v>
      </c>
      <c r="P33" s="41" t="s">
        <v>32</v>
      </c>
      <c r="Q33" s="39" t="s">
        <v>68</v>
      </c>
      <c r="R33" s="27"/>
      <c r="S33" s="34">
        <v>11</v>
      </c>
      <c r="T33" s="5">
        <v>5</v>
      </c>
      <c r="U33" s="5">
        <v>3</v>
      </c>
      <c r="V33" s="5">
        <v>3</v>
      </c>
      <c r="W33" s="34">
        <v>25</v>
      </c>
      <c r="X33" s="34">
        <v>27</v>
      </c>
      <c r="Y33" s="5">
        <v>-2</v>
      </c>
      <c r="Z33" s="34">
        <v>18</v>
      </c>
      <c r="AA33" s="6"/>
      <c r="AB33" s="5"/>
      <c r="AC33" s="5"/>
      <c r="AD33" s="7"/>
    </row>
    <row r="34" spans="2:30" ht="12.75">
      <c r="B34" s="29"/>
      <c r="C34" s="22"/>
      <c r="D34" s="22"/>
      <c r="E34" s="24"/>
      <c r="F34" s="48"/>
      <c r="K34" s="29">
        <v>5</v>
      </c>
      <c r="L34" s="22" t="s">
        <v>13</v>
      </c>
      <c r="M34" s="22" t="s">
        <v>71</v>
      </c>
      <c r="N34" s="24">
        <v>0.5833333333333334</v>
      </c>
      <c r="O34" s="26" t="s">
        <v>111</v>
      </c>
      <c r="P34" s="41" t="s">
        <v>33</v>
      </c>
      <c r="Q34" s="39" t="s">
        <v>67</v>
      </c>
      <c r="R34" s="27"/>
      <c r="S34" s="34">
        <v>11</v>
      </c>
      <c r="T34" s="5">
        <v>5</v>
      </c>
      <c r="U34" s="5">
        <v>1</v>
      </c>
      <c r="V34" s="5">
        <v>5</v>
      </c>
      <c r="W34" s="34">
        <v>24</v>
      </c>
      <c r="X34" s="34">
        <v>20</v>
      </c>
      <c r="Y34" s="5">
        <v>4</v>
      </c>
      <c r="Z34" s="34">
        <v>16</v>
      </c>
      <c r="AA34" s="6"/>
      <c r="AB34" s="5"/>
      <c r="AC34" s="5"/>
      <c r="AD34" s="7"/>
    </row>
    <row r="35" spans="2:30" ht="12.75">
      <c r="B35" s="29"/>
      <c r="C35" s="22"/>
      <c r="D35" s="22"/>
      <c r="E35" s="24"/>
      <c r="F35" s="48"/>
      <c r="G35" s="42"/>
      <c r="K35" s="29"/>
      <c r="L35" s="22"/>
      <c r="N35" s="30"/>
      <c r="O35" s="26"/>
      <c r="P35" s="41" t="s">
        <v>34</v>
      </c>
      <c r="Q35" s="39" t="s">
        <v>70</v>
      </c>
      <c r="R35" s="27"/>
      <c r="S35" s="34">
        <v>11</v>
      </c>
      <c r="T35" s="5">
        <v>3</v>
      </c>
      <c r="U35" s="5">
        <v>3</v>
      </c>
      <c r="V35" s="5">
        <v>5</v>
      </c>
      <c r="W35" s="34">
        <v>24</v>
      </c>
      <c r="X35" s="34">
        <v>30</v>
      </c>
      <c r="Y35" s="5">
        <v>-6</v>
      </c>
      <c r="Z35" s="34">
        <v>12</v>
      </c>
      <c r="AA35" s="6"/>
      <c r="AB35" s="5"/>
      <c r="AC35" s="5"/>
      <c r="AD35" s="7"/>
    </row>
    <row r="36" spans="2:30" ht="12.75">
      <c r="B36" s="29"/>
      <c r="C36" s="22"/>
      <c r="D36" s="21"/>
      <c r="E36" s="24"/>
      <c r="F36" s="48"/>
      <c r="G36" s="42"/>
      <c r="K36" s="29"/>
      <c r="L36" s="22"/>
      <c r="N36" s="30"/>
      <c r="O36" s="26"/>
      <c r="P36" s="41" t="s">
        <v>35</v>
      </c>
      <c r="Q36" s="39" t="s">
        <v>66</v>
      </c>
      <c r="R36" s="27"/>
      <c r="S36" s="34">
        <v>11</v>
      </c>
      <c r="T36" s="5">
        <v>3</v>
      </c>
      <c r="U36" s="5">
        <v>2</v>
      </c>
      <c r="V36" s="5">
        <v>6</v>
      </c>
      <c r="W36" s="34">
        <v>30</v>
      </c>
      <c r="X36" s="34">
        <v>36</v>
      </c>
      <c r="Y36" s="5">
        <v>-6</v>
      </c>
      <c r="Z36" s="34">
        <v>11</v>
      </c>
      <c r="AA36" s="6"/>
      <c r="AB36" s="5"/>
      <c r="AC36" s="5"/>
      <c r="AD36" s="7"/>
    </row>
    <row r="37" spans="12:30" ht="12.75">
      <c r="L37" s="22"/>
      <c r="N37" s="24"/>
      <c r="O37" s="26"/>
      <c r="P37" s="41" t="s">
        <v>36</v>
      </c>
      <c r="Q37" s="39" t="s">
        <v>49</v>
      </c>
      <c r="R37" s="27"/>
      <c r="S37" s="34">
        <v>11</v>
      </c>
      <c r="T37" s="5">
        <v>2</v>
      </c>
      <c r="U37" s="5">
        <v>1</v>
      </c>
      <c r="V37" s="5">
        <v>8</v>
      </c>
      <c r="W37" s="34">
        <v>17</v>
      </c>
      <c r="X37" s="34">
        <v>32</v>
      </c>
      <c r="Y37" s="5">
        <v>-15</v>
      </c>
      <c r="Z37" s="34">
        <v>7</v>
      </c>
      <c r="AA37" s="6"/>
      <c r="AB37" s="5"/>
      <c r="AC37" s="5"/>
      <c r="AD37" s="7"/>
    </row>
    <row r="38" spans="12:30" ht="12.75">
      <c r="L38" s="22"/>
      <c r="N38" s="24"/>
      <c r="O38" s="26"/>
      <c r="P38" s="41" t="s">
        <v>37</v>
      </c>
      <c r="Q38" s="40" t="s">
        <v>11</v>
      </c>
      <c r="R38" s="33"/>
      <c r="S38" s="34">
        <v>11</v>
      </c>
      <c r="T38" s="9">
        <v>2</v>
      </c>
      <c r="U38" s="9">
        <v>0</v>
      </c>
      <c r="V38" s="9">
        <v>9</v>
      </c>
      <c r="W38" s="34">
        <v>13</v>
      </c>
      <c r="X38" s="34">
        <v>37</v>
      </c>
      <c r="Y38" s="9">
        <v>-24</v>
      </c>
      <c r="Z38" s="34">
        <v>6</v>
      </c>
      <c r="AA38" s="8"/>
      <c r="AB38" s="9"/>
      <c r="AC38" s="9"/>
      <c r="AD38" s="10"/>
    </row>
    <row r="39" spans="12:30" ht="12.75">
      <c r="L39" s="22"/>
      <c r="N39" s="24"/>
      <c r="O39" s="26"/>
      <c r="P39" s="44"/>
      <c r="Q39" s="45"/>
      <c r="R39" s="27"/>
      <c r="S39" s="41"/>
      <c r="T39" s="5"/>
      <c r="U39" s="5"/>
      <c r="V39" s="5"/>
      <c r="W39" s="41"/>
      <c r="X39" s="41"/>
      <c r="Y39" s="5"/>
      <c r="Z39" s="41"/>
      <c r="AA39" s="5"/>
      <c r="AB39" s="5"/>
      <c r="AC39" s="5"/>
      <c r="AD39" s="5"/>
    </row>
    <row r="40" spans="12:30" ht="12.75">
      <c r="L40" s="22"/>
      <c r="M40" s="22"/>
      <c r="N40" s="30"/>
      <c r="O40" s="26"/>
      <c r="P40" s="41"/>
      <c r="Q40" s="42"/>
      <c r="AA40" s="26"/>
      <c r="AB40" s="26"/>
      <c r="AC40" s="26"/>
      <c r="AD40" s="26"/>
    </row>
    <row r="41" spans="11:30" ht="12.75">
      <c r="K41" s="29" t="s">
        <v>42</v>
      </c>
      <c r="L41" s="21" t="s">
        <v>102</v>
      </c>
      <c r="M41" s="21"/>
      <c r="N41" s="31" t="s">
        <v>55</v>
      </c>
      <c r="O41" s="26"/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24</v>
      </c>
      <c r="AB41" s="36" t="s">
        <v>25</v>
      </c>
      <c r="AC41" s="36" t="s">
        <v>26</v>
      </c>
      <c r="AD41" s="37" t="s">
        <v>27</v>
      </c>
    </row>
    <row r="42" spans="11:30" ht="12.75">
      <c r="K42" s="29"/>
      <c r="L42" s="22"/>
      <c r="M42" s="22"/>
      <c r="N42" s="31"/>
      <c r="O42" s="26"/>
      <c r="P42" s="41" t="s">
        <v>28</v>
      </c>
      <c r="Q42" s="38" t="s">
        <v>65</v>
      </c>
      <c r="R42" s="32"/>
      <c r="S42" s="34">
        <v>12</v>
      </c>
      <c r="T42" s="12">
        <v>8</v>
      </c>
      <c r="U42" s="12">
        <v>2</v>
      </c>
      <c r="V42" s="12">
        <v>2</v>
      </c>
      <c r="W42" s="34">
        <v>43</v>
      </c>
      <c r="X42" s="34">
        <v>23</v>
      </c>
      <c r="Y42" s="12">
        <v>20</v>
      </c>
      <c r="Z42" s="34">
        <v>26</v>
      </c>
      <c r="AA42" s="11"/>
      <c r="AB42" s="12"/>
      <c r="AC42" s="12"/>
      <c r="AD42" s="13"/>
    </row>
    <row r="43" spans="11:30" ht="12.75">
      <c r="K43" s="29">
        <v>1</v>
      </c>
      <c r="L43" s="22" t="s">
        <v>76</v>
      </c>
      <c r="M43" s="22" t="s">
        <v>13</v>
      </c>
      <c r="N43" s="24">
        <v>0.5833333333333334</v>
      </c>
      <c r="O43" s="26" t="s">
        <v>59</v>
      </c>
      <c r="P43" s="41" t="s">
        <v>29</v>
      </c>
      <c r="Q43" s="39" t="s">
        <v>98</v>
      </c>
      <c r="R43" s="27"/>
      <c r="S43" s="34">
        <v>12</v>
      </c>
      <c r="T43" s="5">
        <v>7</v>
      </c>
      <c r="U43" s="5">
        <v>3</v>
      </c>
      <c r="V43" s="5">
        <v>2</v>
      </c>
      <c r="W43" s="34">
        <v>33</v>
      </c>
      <c r="X43" s="34">
        <v>16</v>
      </c>
      <c r="Y43" s="5">
        <v>17</v>
      </c>
      <c r="Z43" s="34">
        <v>24</v>
      </c>
      <c r="AA43" s="6"/>
      <c r="AB43" s="5"/>
      <c r="AC43" s="5"/>
      <c r="AD43" s="7"/>
    </row>
    <row r="44" spans="10:30" ht="12.75">
      <c r="J44" s="26"/>
      <c r="K44" s="29">
        <v>2</v>
      </c>
      <c r="L44" s="22" t="s">
        <v>71</v>
      </c>
      <c r="M44" s="22" t="s">
        <v>72</v>
      </c>
      <c r="N44" s="24">
        <v>0.5833333333333334</v>
      </c>
      <c r="O44" s="26" t="s">
        <v>59</v>
      </c>
      <c r="P44" s="41" t="s">
        <v>30</v>
      </c>
      <c r="Q44" s="39" t="s">
        <v>10</v>
      </c>
      <c r="R44" s="27"/>
      <c r="S44" s="34">
        <v>12</v>
      </c>
      <c r="T44" s="5">
        <v>7</v>
      </c>
      <c r="U44" s="5">
        <v>2</v>
      </c>
      <c r="V44" s="5">
        <v>3</v>
      </c>
      <c r="W44" s="34">
        <v>40</v>
      </c>
      <c r="X44" s="34">
        <v>24</v>
      </c>
      <c r="Y44" s="5">
        <v>16</v>
      </c>
      <c r="Z44" s="34">
        <v>23</v>
      </c>
      <c r="AA44" s="6"/>
      <c r="AB44" s="5"/>
      <c r="AC44" s="5"/>
      <c r="AD44" s="7"/>
    </row>
    <row r="45" spans="10:30" ht="12.75">
      <c r="J45" s="47"/>
      <c r="K45" s="29">
        <v>3</v>
      </c>
      <c r="L45" s="22" t="s">
        <v>50</v>
      </c>
      <c r="M45" s="22" t="s">
        <v>73</v>
      </c>
      <c r="N45" s="24">
        <v>0.5833333333333334</v>
      </c>
      <c r="O45" s="26" t="s">
        <v>56</v>
      </c>
      <c r="P45" s="41" t="s">
        <v>31</v>
      </c>
      <c r="Q45" s="39" t="s">
        <v>68</v>
      </c>
      <c r="R45" s="27"/>
      <c r="S45" s="34">
        <v>12</v>
      </c>
      <c r="T45" s="5">
        <v>5</v>
      </c>
      <c r="U45" s="5">
        <v>4</v>
      </c>
      <c r="V45" s="5">
        <v>3</v>
      </c>
      <c r="W45" s="34">
        <v>27</v>
      </c>
      <c r="X45" s="34">
        <v>29</v>
      </c>
      <c r="Y45" s="5">
        <v>-2</v>
      </c>
      <c r="Z45" s="34">
        <v>19</v>
      </c>
      <c r="AA45" s="6" t="s">
        <v>121</v>
      </c>
      <c r="AB45" s="5"/>
      <c r="AC45" s="5"/>
      <c r="AD45" s="7"/>
    </row>
    <row r="46" spans="10:30" ht="12.75">
      <c r="J46" s="47"/>
      <c r="K46" s="29">
        <v>4</v>
      </c>
      <c r="L46" s="22" t="s">
        <v>75</v>
      </c>
      <c r="M46" s="22" t="s">
        <v>12</v>
      </c>
      <c r="N46" s="24">
        <v>0.5833333333333334</v>
      </c>
      <c r="O46" s="26" t="s">
        <v>112</v>
      </c>
      <c r="P46" s="41" t="s">
        <v>32</v>
      </c>
      <c r="Q46" s="39" t="s">
        <v>9</v>
      </c>
      <c r="R46" s="27"/>
      <c r="S46" s="34">
        <v>12</v>
      </c>
      <c r="T46" s="5">
        <v>6</v>
      </c>
      <c r="U46" s="5">
        <v>1</v>
      </c>
      <c r="V46" s="5">
        <v>5</v>
      </c>
      <c r="W46" s="34">
        <v>32</v>
      </c>
      <c r="X46" s="34">
        <v>36</v>
      </c>
      <c r="Y46" s="5">
        <v>-4</v>
      </c>
      <c r="Z46" s="34">
        <v>19</v>
      </c>
      <c r="AA46" s="6" t="s">
        <v>121</v>
      </c>
      <c r="AB46" s="5"/>
      <c r="AC46" s="5"/>
      <c r="AD46" s="7"/>
    </row>
    <row r="47" spans="10:30" ht="12.75">
      <c r="J47" s="47"/>
      <c r="K47" s="29">
        <v>5</v>
      </c>
      <c r="L47" s="22" t="s">
        <v>17</v>
      </c>
      <c r="M47" s="22" t="s">
        <v>74</v>
      </c>
      <c r="N47" s="24">
        <v>0.5833333333333334</v>
      </c>
      <c r="O47" s="26" t="s">
        <v>53</v>
      </c>
      <c r="P47" s="41" t="s">
        <v>33</v>
      </c>
      <c r="Q47" s="39" t="s">
        <v>67</v>
      </c>
      <c r="R47" s="27"/>
      <c r="S47" s="34">
        <v>12</v>
      </c>
      <c r="T47" s="5">
        <v>6</v>
      </c>
      <c r="U47" s="5">
        <v>1</v>
      </c>
      <c r="V47" s="5">
        <v>5</v>
      </c>
      <c r="W47" s="34">
        <v>27</v>
      </c>
      <c r="X47" s="34">
        <v>21</v>
      </c>
      <c r="Y47" s="5">
        <v>6</v>
      </c>
      <c r="Z47" s="34">
        <v>19</v>
      </c>
      <c r="AA47" s="6" t="s">
        <v>121</v>
      </c>
      <c r="AB47" s="5"/>
      <c r="AC47" s="5"/>
      <c r="AD47" s="7"/>
    </row>
    <row r="48" spans="11:30" ht="12.75">
      <c r="K48" s="29"/>
      <c r="L48" s="22"/>
      <c r="N48" s="30"/>
      <c r="O48" s="26"/>
      <c r="P48" s="41" t="s">
        <v>34</v>
      </c>
      <c r="Q48" s="39" t="s">
        <v>70</v>
      </c>
      <c r="R48" s="27"/>
      <c r="S48" s="34">
        <v>12</v>
      </c>
      <c r="T48" s="5">
        <v>4</v>
      </c>
      <c r="U48" s="5">
        <v>3</v>
      </c>
      <c r="V48" s="5">
        <v>5</v>
      </c>
      <c r="W48" s="34">
        <v>27</v>
      </c>
      <c r="X48" s="34">
        <v>31</v>
      </c>
      <c r="Y48" s="5">
        <v>-4</v>
      </c>
      <c r="Z48" s="34">
        <v>15</v>
      </c>
      <c r="AA48" s="6"/>
      <c r="AB48" s="5"/>
      <c r="AC48" s="5"/>
      <c r="AD48" s="7"/>
    </row>
    <row r="49" spans="11:30" ht="12.75">
      <c r="K49" s="29"/>
      <c r="L49" s="22"/>
      <c r="N49" s="30"/>
      <c r="O49" s="26"/>
      <c r="P49" s="41" t="s">
        <v>35</v>
      </c>
      <c r="Q49" s="39" t="s">
        <v>66</v>
      </c>
      <c r="R49" s="27"/>
      <c r="S49" s="34">
        <v>12</v>
      </c>
      <c r="T49" s="5">
        <v>3</v>
      </c>
      <c r="U49" s="5">
        <v>2</v>
      </c>
      <c r="V49" s="5">
        <v>7</v>
      </c>
      <c r="W49" s="34">
        <v>31</v>
      </c>
      <c r="X49" s="34">
        <v>39</v>
      </c>
      <c r="Y49" s="5">
        <v>-8</v>
      </c>
      <c r="Z49" s="34">
        <v>11</v>
      </c>
      <c r="AA49" s="6"/>
      <c r="AB49" s="5"/>
      <c r="AC49" s="5"/>
      <c r="AD49" s="7"/>
    </row>
    <row r="50" spans="10:30" ht="12.75">
      <c r="J50" s="47"/>
      <c r="L50" s="22"/>
      <c r="N50" s="24"/>
      <c r="O50" s="26"/>
      <c r="P50" s="41" t="s">
        <v>36</v>
      </c>
      <c r="Q50" s="39" t="s">
        <v>49</v>
      </c>
      <c r="R50" s="27"/>
      <c r="S50" s="34">
        <v>12</v>
      </c>
      <c r="T50" s="5">
        <v>2</v>
      </c>
      <c r="U50" s="5">
        <v>1</v>
      </c>
      <c r="V50" s="5">
        <v>9</v>
      </c>
      <c r="W50" s="34">
        <v>18</v>
      </c>
      <c r="X50" s="34">
        <v>35</v>
      </c>
      <c r="Y50" s="5">
        <v>-17</v>
      </c>
      <c r="Z50" s="34">
        <v>7</v>
      </c>
      <c r="AA50" s="6">
        <v>1</v>
      </c>
      <c r="AB50" s="5">
        <v>3</v>
      </c>
      <c r="AC50" s="5">
        <v>3</v>
      </c>
      <c r="AD50" s="7">
        <v>0</v>
      </c>
    </row>
    <row r="51" spans="12:30" ht="12.75">
      <c r="L51" s="22"/>
      <c r="N51" s="24"/>
      <c r="O51" s="26"/>
      <c r="P51" s="41" t="s">
        <v>37</v>
      </c>
      <c r="Q51" s="40" t="s">
        <v>11</v>
      </c>
      <c r="R51" s="33"/>
      <c r="S51" s="34">
        <v>12</v>
      </c>
      <c r="T51" s="9">
        <v>2</v>
      </c>
      <c r="U51" s="9">
        <v>1</v>
      </c>
      <c r="V51" s="9">
        <v>9</v>
      </c>
      <c r="W51" s="34">
        <v>15</v>
      </c>
      <c r="X51" s="34">
        <v>39</v>
      </c>
      <c r="Y51" s="9">
        <v>-24</v>
      </c>
      <c r="Z51" s="34">
        <v>7</v>
      </c>
      <c r="AA51" s="8">
        <v>1</v>
      </c>
      <c r="AB51" s="9">
        <v>0</v>
      </c>
      <c r="AC51" s="9">
        <v>0</v>
      </c>
      <c r="AD51" s="10">
        <v>3</v>
      </c>
    </row>
    <row r="52" spans="12:30" ht="12.75">
      <c r="L52" s="22"/>
      <c r="N52" s="24"/>
      <c r="O52" s="26"/>
      <c r="P52" s="44"/>
      <c r="Q52" s="45"/>
      <c r="R52" s="27"/>
      <c r="S52" s="41"/>
      <c r="T52" s="5"/>
      <c r="U52" s="5"/>
      <c r="V52" s="5"/>
      <c r="W52" s="41"/>
      <c r="X52" s="41"/>
      <c r="Y52" s="5"/>
      <c r="Z52" s="41"/>
      <c r="AA52" s="5"/>
      <c r="AB52" s="5"/>
      <c r="AC52" s="5"/>
      <c r="AD52" s="5"/>
    </row>
    <row r="53" spans="12:30" ht="12.75">
      <c r="L53" s="22"/>
      <c r="M53" s="22"/>
      <c r="N53" s="30"/>
      <c r="O53" s="26"/>
      <c r="P53" s="41"/>
      <c r="Q53" s="42"/>
      <c r="AA53" s="26"/>
      <c r="AB53" s="26"/>
      <c r="AC53" s="26"/>
      <c r="AD53" s="26"/>
    </row>
    <row r="54" spans="11:30" ht="12.75">
      <c r="K54" s="29" t="s">
        <v>43</v>
      </c>
      <c r="L54" s="21" t="s">
        <v>101</v>
      </c>
      <c r="M54" s="21"/>
      <c r="N54" s="31" t="s">
        <v>55</v>
      </c>
      <c r="O54" s="26"/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24</v>
      </c>
      <c r="AB54" s="36" t="s">
        <v>25</v>
      </c>
      <c r="AC54" s="36" t="s">
        <v>26</v>
      </c>
      <c r="AD54" s="37" t="s">
        <v>27</v>
      </c>
    </row>
    <row r="55" spans="11:30" ht="12.75">
      <c r="K55" s="29"/>
      <c r="L55" s="22"/>
      <c r="M55" s="21"/>
      <c r="N55" s="31"/>
      <c r="O55" s="26"/>
      <c r="P55" s="41" t="s">
        <v>28</v>
      </c>
      <c r="Q55" s="38" t="s">
        <v>65</v>
      </c>
      <c r="R55" s="32"/>
      <c r="S55" s="34">
        <v>13</v>
      </c>
      <c r="T55" s="12">
        <v>8</v>
      </c>
      <c r="U55" s="12">
        <v>3</v>
      </c>
      <c r="V55" s="12">
        <v>2</v>
      </c>
      <c r="W55" s="34">
        <v>45</v>
      </c>
      <c r="X55" s="34">
        <v>25</v>
      </c>
      <c r="Y55" s="12">
        <v>20</v>
      </c>
      <c r="Z55" s="34">
        <v>27</v>
      </c>
      <c r="AA55" s="11"/>
      <c r="AB55" s="12"/>
      <c r="AC55" s="12"/>
      <c r="AD55" s="13"/>
    </row>
    <row r="56" spans="11:30" ht="12.75">
      <c r="K56" s="29">
        <v>1</v>
      </c>
      <c r="L56" s="22" t="s">
        <v>17</v>
      </c>
      <c r="M56" s="22" t="s">
        <v>76</v>
      </c>
      <c r="N56" s="24">
        <v>0.5833333333333334</v>
      </c>
      <c r="O56" s="26" t="s">
        <v>92</v>
      </c>
      <c r="P56" s="41" t="s">
        <v>29</v>
      </c>
      <c r="Q56" s="39" t="s">
        <v>10</v>
      </c>
      <c r="R56" s="27"/>
      <c r="S56" s="34">
        <v>13</v>
      </c>
      <c r="T56" s="5">
        <v>8</v>
      </c>
      <c r="U56" s="5">
        <v>2</v>
      </c>
      <c r="V56" s="5">
        <v>3</v>
      </c>
      <c r="W56" s="34">
        <v>44</v>
      </c>
      <c r="X56" s="34">
        <v>26</v>
      </c>
      <c r="Y56" s="5">
        <v>18</v>
      </c>
      <c r="Z56" s="34">
        <v>26</v>
      </c>
      <c r="AA56" s="6"/>
      <c r="AB56" s="5"/>
      <c r="AC56" s="5"/>
      <c r="AD56" s="7"/>
    </row>
    <row r="57" spans="10:30" ht="12.75">
      <c r="J57" s="49"/>
      <c r="K57" s="29">
        <v>2</v>
      </c>
      <c r="L57" s="22" t="s">
        <v>74</v>
      </c>
      <c r="M57" s="22" t="s">
        <v>75</v>
      </c>
      <c r="N57" s="24">
        <v>0.5833333333333334</v>
      </c>
      <c r="O57" s="26" t="s">
        <v>108</v>
      </c>
      <c r="P57" s="41" t="s">
        <v>30</v>
      </c>
      <c r="Q57" s="39" t="s">
        <v>98</v>
      </c>
      <c r="R57" s="27"/>
      <c r="S57" s="34">
        <v>13</v>
      </c>
      <c r="T57" s="5">
        <v>7</v>
      </c>
      <c r="U57" s="5">
        <v>3</v>
      </c>
      <c r="V57" s="5">
        <v>3</v>
      </c>
      <c r="W57" s="34">
        <v>33</v>
      </c>
      <c r="X57" s="34">
        <v>18</v>
      </c>
      <c r="Y57" s="5">
        <v>15</v>
      </c>
      <c r="Z57" s="34">
        <v>24</v>
      </c>
      <c r="AA57" s="6"/>
      <c r="AB57" s="5"/>
      <c r="AC57" s="5"/>
      <c r="AD57" s="7"/>
    </row>
    <row r="58" spans="11:30" ht="12.75">
      <c r="K58" s="29">
        <v>3</v>
      </c>
      <c r="L58" s="22" t="s">
        <v>12</v>
      </c>
      <c r="M58" s="22" t="s">
        <v>50</v>
      </c>
      <c r="N58" s="24">
        <v>0.5833333333333334</v>
      </c>
      <c r="O58" s="26" t="s">
        <v>54</v>
      </c>
      <c r="P58" s="41" t="s">
        <v>31</v>
      </c>
      <c r="Q58" s="39" t="s">
        <v>68</v>
      </c>
      <c r="R58" s="27"/>
      <c r="S58" s="34">
        <v>13</v>
      </c>
      <c r="T58" s="5">
        <v>6</v>
      </c>
      <c r="U58" s="5">
        <v>4</v>
      </c>
      <c r="V58" s="5">
        <v>3</v>
      </c>
      <c r="W58" s="34">
        <v>29</v>
      </c>
      <c r="X58" s="34">
        <v>29</v>
      </c>
      <c r="Y58" s="5">
        <v>0</v>
      </c>
      <c r="Z58" s="34">
        <v>22</v>
      </c>
      <c r="AA58" s="6">
        <v>2</v>
      </c>
      <c r="AB58" s="5">
        <v>4</v>
      </c>
      <c r="AC58" s="5">
        <v>6</v>
      </c>
      <c r="AD58" s="7">
        <v>5</v>
      </c>
    </row>
    <row r="59" spans="11:30" ht="12.75">
      <c r="K59" s="29">
        <v>4</v>
      </c>
      <c r="L59" s="22" t="s">
        <v>73</v>
      </c>
      <c r="M59" s="22" t="s">
        <v>71</v>
      </c>
      <c r="N59" s="24">
        <v>0.5833333333333334</v>
      </c>
      <c r="O59" s="26" t="s">
        <v>53</v>
      </c>
      <c r="P59" s="41" t="s">
        <v>32</v>
      </c>
      <c r="Q59" s="39" t="s">
        <v>9</v>
      </c>
      <c r="R59" s="27"/>
      <c r="S59" s="34">
        <v>13</v>
      </c>
      <c r="T59" s="5">
        <v>7</v>
      </c>
      <c r="U59" s="5">
        <v>1</v>
      </c>
      <c r="V59" s="5">
        <v>5</v>
      </c>
      <c r="W59" s="34">
        <v>34</v>
      </c>
      <c r="X59" s="34">
        <v>37</v>
      </c>
      <c r="Y59" s="5">
        <v>-3</v>
      </c>
      <c r="Z59" s="34">
        <v>22</v>
      </c>
      <c r="AA59" s="6">
        <v>2</v>
      </c>
      <c r="AB59" s="5">
        <v>1</v>
      </c>
      <c r="AC59" s="5">
        <v>5</v>
      </c>
      <c r="AD59" s="7">
        <v>6</v>
      </c>
    </row>
    <row r="60" spans="11:30" ht="12.75">
      <c r="K60" s="29">
        <v>5</v>
      </c>
      <c r="L60" s="22" t="s">
        <v>72</v>
      </c>
      <c r="M60" s="22" t="s">
        <v>13</v>
      </c>
      <c r="N60" s="24">
        <v>0.5833333333333334</v>
      </c>
      <c r="O60" s="26" t="s">
        <v>113</v>
      </c>
      <c r="P60" s="41" t="s">
        <v>33</v>
      </c>
      <c r="Q60" s="39" t="s">
        <v>67</v>
      </c>
      <c r="R60" s="27"/>
      <c r="S60" s="34">
        <v>13</v>
      </c>
      <c r="T60" s="5">
        <v>6</v>
      </c>
      <c r="U60" s="5">
        <v>2</v>
      </c>
      <c r="V60" s="5">
        <v>5</v>
      </c>
      <c r="W60" s="34">
        <v>29</v>
      </c>
      <c r="X60" s="34">
        <v>23</v>
      </c>
      <c r="Y60" s="5">
        <v>6</v>
      </c>
      <c r="Z60" s="34">
        <v>20</v>
      </c>
      <c r="AA60" s="6"/>
      <c r="AB60" s="5"/>
      <c r="AC60" s="5"/>
      <c r="AD60" s="7"/>
    </row>
    <row r="61" spans="11:30" ht="12.75">
      <c r="K61" s="29"/>
      <c r="N61" s="30"/>
      <c r="O61" s="26"/>
      <c r="P61" s="41" t="s">
        <v>34</v>
      </c>
      <c r="Q61" s="39" t="s">
        <v>70</v>
      </c>
      <c r="R61" s="27"/>
      <c r="S61" s="34">
        <v>13</v>
      </c>
      <c r="T61" s="5">
        <v>5</v>
      </c>
      <c r="U61" s="5">
        <v>3</v>
      </c>
      <c r="V61" s="5">
        <v>5</v>
      </c>
      <c r="W61" s="34">
        <v>31</v>
      </c>
      <c r="X61" s="34">
        <v>32</v>
      </c>
      <c r="Y61" s="5">
        <v>-1</v>
      </c>
      <c r="Z61" s="34">
        <v>18</v>
      </c>
      <c r="AA61" s="6"/>
      <c r="AB61" s="5"/>
      <c r="AC61" s="5"/>
      <c r="AD61" s="7"/>
    </row>
    <row r="62" spans="11:30" ht="12.75">
      <c r="K62" s="29"/>
      <c r="L62" s="22"/>
      <c r="N62" s="30"/>
      <c r="O62" s="26"/>
      <c r="P62" s="41" t="s">
        <v>35</v>
      </c>
      <c r="Q62" s="39" t="s">
        <v>66</v>
      </c>
      <c r="R62" s="27"/>
      <c r="S62" s="34">
        <v>13</v>
      </c>
      <c r="T62" s="5">
        <v>3</v>
      </c>
      <c r="U62" s="5">
        <v>2</v>
      </c>
      <c r="V62" s="5">
        <v>8</v>
      </c>
      <c r="W62" s="34">
        <v>33</v>
      </c>
      <c r="X62" s="34">
        <v>43</v>
      </c>
      <c r="Y62" s="5">
        <v>-10</v>
      </c>
      <c r="Z62" s="34">
        <v>11</v>
      </c>
      <c r="AA62" s="6"/>
      <c r="AB62" s="5"/>
      <c r="AC62" s="5"/>
      <c r="AD62" s="7"/>
    </row>
    <row r="63" spans="12:30" ht="12.75">
      <c r="L63" s="22"/>
      <c r="N63" s="24"/>
      <c r="O63" s="26"/>
      <c r="P63" s="41" t="s">
        <v>36</v>
      </c>
      <c r="Q63" s="39" t="s">
        <v>49</v>
      </c>
      <c r="R63" s="27"/>
      <c r="S63" s="34">
        <v>13</v>
      </c>
      <c r="T63" s="5">
        <v>2</v>
      </c>
      <c r="U63" s="5">
        <v>1</v>
      </c>
      <c r="V63" s="5">
        <v>10</v>
      </c>
      <c r="W63" s="34">
        <v>19</v>
      </c>
      <c r="X63" s="34">
        <v>37</v>
      </c>
      <c r="Y63" s="5">
        <v>-18</v>
      </c>
      <c r="Z63" s="34">
        <v>7</v>
      </c>
      <c r="AA63" s="6">
        <v>1</v>
      </c>
      <c r="AB63" s="5">
        <v>3</v>
      </c>
      <c r="AC63" s="5">
        <v>3</v>
      </c>
      <c r="AD63" s="7">
        <v>0</v>
      </c>
    </row>
    <row r="64" spans="12:30" ht="12.75">
      <c r="L64" s="22"/>
      <c r="N64" s="24"/>
      <c r="O64" s="26"/>
      <c r="P64" s="41" t="s">
        <v>37</v>
      </c>
      <c r="Q64" s="40" t="s">
        <v>11</v>
      </c>
      <c r="R64" s="33"/>
      <c r="S64" s="34">
        <v>13</v>
      </c>
      <c r="T64" s="9">
        <v>2</v>
      </c>
      <c r="U64" s="9">
        <v>1</v>
      </c>
      <c r="V64" s="9">
        <v>10</v>
      </c>
      <c r="W64" s="34">
        <v>16</v>
      </c>
      <c r="X64" s="34">
        <v>43</v>
      </c>
      <c r="Y64" s="9">
        <v>-27</v>
      </c>
      <c r="Z64" s="34">
        <v>7</v>
      </c>
      <c r="AA64" s="8">
        <v>1</v>
      </c>
      <c r="AB64" s="9">
        <v>0</v>
      </c>
      <c r="AC64" s="9">
        <v>0</v>
      </c>
      <c r="AD64" s="10">
        <v>3</v>
      </c>
    </row>
    <row r="65" spans="12:30" ht="12.75">
      <c r="L65" s="22"/>
      <c r="N65" s="24"/>
      <c r="O65" s="26"/>
      <c r="P65" s="44"/>
      <c r="Q65" s="45"/>
      <c r="R65" s="27"/>
      <c r="S65" s="41"/>
      <c r="T65" s="5"/>
      <c r="U65" s="5"/>
      <c r="V65" s="5"/>
      <c r="W65" s="41"/>
      <c r="X65" s="41"/>
      <c r="Y65" s="5"/>
      <c r="Z65" s="41"/>
      <c r="AA65" s="5"/>
      <c r="AB65" s="5"/>
      <c r="AC65" s="5"/>
      <c r="AD65" s="5"/>
    </row>
    <row r="66" spans="12:30" ht="12.75">
      <c r="L66" s="22"/>
      <c r="M66" s="22"/>
      <c r="N66" s="30"/>
      <c r="O66" s="26"/>
      <c r="P66" s="41"/>
      <c r="Q66" s="42"/>
      <c r="AA66" s="26"/>
      <c r="AB66" s="26"/>
      <c r="AC66" s="26"/>
      <c r="AD66" s="26"/>
    </row>
    <row r="67" spans="11:30" ht="12.75">
      <c r="K67" s="29" t="s">
        <v>44</v>
      </c>
      <c r="L67" s="21" t="s">
        <v>100</v>
      </c>
      <c r="M67" s="21"/>
      <c r="N67" s="31" t="s">
        <v>55</v>
      </c>
      <c r="O67" s="26"/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24</v>
      </c>
      <c r="AB67" s="36" t="s">
        <v>25</v>
      </c>
      <c r="AC67" s="36" t="s">
        <v>26</v>
      </c>
      <c r="AD67" s="37" t="s">
        <v>27</v>
      </c>
    </row>
    <row r="68" spans="11:30" ht="12.75">
      <c r="K68" s="29"/>
      <c r="L68" s="22"/>
      <c r="M68" s="21"/>
      <c r="N68" s="31"/>
      <c r="O68" s="26"/>
      <c r="P68" s="41" t="s">
        <v>28</v>
      </c>
      <c r="Q68" s="38" t="s">
        <v>65</v>
      </c>
      <c r="R68" s="32"/>
      <c r="S68" s="34">
        <v>14</v>
      </c>
      <c r="T68" s="12">
        <v>9</v>
      </c>
      <c r="U68" s="12">
        <v>3</v>
      </c>
      <c r="V68" s="12">
        <v>2</v>
      </c>
      <c r="W68" s="34">
        <v>50</v>
      </c>
      <c r="X68" s="34">
        <v>25</v>
      </c>
      <c r="Y68" s="12">
        <v>25</v>
      </c>
      <c r="Z68" s="34">
        <v>30</v>
      </c>
      <c r="AA68" s="11"/>
      <c r="AB68" s="12"/>
      <c r="AC68" s="12"/>
      <c r="AD68" s="13"/>
    </row>
    <row r="69" spans="11:30" ht="12.75">
      <c r="K69" s="29">
        <v>1</v>
      </c>
      <c r="L69" s="22" t="s">
        <v>76</v>
      </c>
      <c r="M69" s="22" t="s">
        <v>72</v>
      </c>
      <c r="N69" s="24">
        <v>0.5833333333333334</v>
      </c>
      <c r="O69" s="26" t="s">
        <v>54</v>
      </c>
      <c r="P69" s="41" t="s">
        <v>29</v>
      </c>
      <c r="Q69" s="39" t="s">
        <v>10</v>
      </c>
      <c r="R69" s="27"/>
      <c r="S69" s="34">
        <v>14</v>
      </c>
      <c r="T69" s="5">
        <v>9</v>
      </c>
      <c r="U69" s="5">
        <v>2</v>
      </c>
      <c r="V69" s="5">
        <v>3</v>
      </c>
      <c r="W69" s="34">
        <v>49</v>
      </c>
      <c r="X69" s="34">
        <v>29</v>
      </c>
      <c r="Y69" s="5">
        <v>20</v>
      </c>
      <c r="Z69" s="34">
        <v>29</v>
      </c>
      <c r="AA69" s="6"/>
      <c r="AB69" s="5"/>
      <c r="AC69" s="5"/>
      <c r="AD69" s="7"/>
    </row>
    <row r="70" spans="11:30" ht="12.75">
      <c r="K70" s="29">
        <v>2</v>
      </c>
      <c r="L70" s="22" t="s">
        <v>13</v>
      </c>
      <c r="M70" s="22" t="s">
        <v>73</v>
      </c>
      <c r="N70" s="24">
        <v>0.5833333333333334</v>
      </c>
      <c r="O70" s="26" t="s">
        <v>93</v>
      </c>
      <c r="P70" s="41" t="s">
        <v>30</v>
      </c>
      <c r="Q70" s="39" t="s">
        <v>98</v>
      </c>
      <c r="R70" s="27"/>
      <c r="S70" s="34">
        <v>14</v>
      </c>
      <c r="T70" s="5">
        <v>8</v>
      </c>
      <c r="U70" s="5">
        <v>3</v>
      </c>
      <c r="V70" s="5">
        <v>3</v>
      </c>
      <c r="W70" s="34">
        <v>41</v>
      </c>
      <c r="X70" s="34">
        <v>18</v>
      </c>
      <c r="Y70" s="5">
        <v>23</v>
      </c>
      <c r="Z70" s="34">
        <v>27</v>
      </c>
      <c r="AA70" s="6"/>
      <c r="AB70" s="5"/>
      <c r="AC70" s="5"/>
      <c r="AD70" s="7"/>
    </row>
    <row r="71" spans="11:30" ht="12.75">
      <c r="K71" s="29">
        <v>3</v>
      </c>
      <c r="L71" s="22" t="s">
        <v>71</v>
      </c>
      <c r="M71" s="22" t="s">
        <v>12</v>
      </c>
      <c r="N71" s="24">
        <v>0.5833333333333334</v>
      </c>
      <c r="O71" s="26" t="s">
        <v>114</v>
      </c>
      <c r="P71" s="41" t="s">
        <v>31</v>
      </c>
      <c r="Q71" s="39" t="s">
        <v>68</v>
      </c>
      <c r="R71" s="27"/>
      <c r="S71" s="34">
        <v>14</v>
      </c>
      <c r="T71" s="5">
        <v>7</v>
      </c>
      <c r="U71" s="5">
        <v>4</v>
      </c>
      <c r="V71" s="5">
        <v>3</v>
      </c>
      <c r="W71" s="34">
        <v>34</v>
      </c>
      <c r="X71" s="34">
        <v>29</v>
      </c>
      <c r="Y71" s="5">
        <v>5</v>
      </c>
      <c r="Z71" s="34">
        <v>25</v>
      </c>
      <c r="AA71" s="6"/>
      <c r="AB71" s="5"/>
      <c r="AC71" s="5"/>
      <c r="AD71" s="7"/>
    </row>
    <row r="72" spans="11:30" ht="12.75">
      <c r="K72" s="29">
        <v>4</v>
      </c>
      <c r="L72" s="22" t="s">
        <v>50</v>
      </c>
      <c r="M72" s="22" t="s">
        <v>74</v>
      </c>
      <c r="N72" s="24">
        <v>0.5833333333333334</v>
      </c>
      <c r="O72" s="26" t="s">
        <v>115</v>
      </c>
      <c r="P72" s="41" t="s">
        <v>32</v>
      </c>
      <c r="Q72" s="39" t="s">
        <v>9</v>
      </c>
      <c r="R72" s="27"/>
      <c r="S72" s="34">
        <v>14</v>
      </c>
      <c r="T72" s="5">
        <v>7</v>
      </c>
      <c r="U72" s="5">
        <v>1</v>
      </c>
      <c r="V72" s="5">
        <v>6</v>
      </c>
      <c r="W72" s="34">
        <v>34</v>
      </c>
      <c r="X72" s="34">
        <v>42</v>
      </c>
      <c r="Y72" s="5">
        <v>-8</v>
      </c>
      <c r="Z72" s="34">
        <v>22</v>
      </c>
      <c r="AA72" s="6"/>
      <c r="AB72" s="5"/>
      <c r="AC72" s="5"/>
      <c r="AD72" s="7"/>
    </row>
    <row r="73" spans="11:30" ht="12.75">
      <c r="K73" s="29">
        <v>5</v>
      </c>
      <c r="L73" s="22" t="s">
        <v>75</v>
      </c>
      <c r="M73" s="22" t="s">
        <v>17</v>
      </c>
      <c r="N73" s="24">
        <v>0.5833333333333334</v>
      </c>
      <c r="O73" s="26" t="s">
        <v>116</v>
      </c>
      <c r="P73" s="41" t="s">
        <v>33</v>
      </c>
      <c r="Q73" s="39" t="s">
        <v>70</v>
      </c>
      <c r="R73" s="27"/>
      <c r="S73" s="34">
        <v>14</v>
      </c>
      <c r="T73" s="5">
        <v>6</v>
      </c>
      <c r="U73" s="5">
        <v>3</v>
      </c>
      <c r="V73" s="5">
        <v>5</v>
      </c>
      <c r="W73" s="34">
        <v>33</v>
      </c>
      <c r="X73" s="34">
        <v>33</v>
      </c>
      <c r="Y73" s="5">
        <v>0</v>
      </c>
      <c r="Z73" s="34">
        <v>21</v>
      </c>
      <c r="AA73" s="6"/>
      <c r="AB73" s="5"/>
      <c r="AC73" s="5"/>
      <c r="AD73" s="7"/>
    </row>
    <row r="74" spans="11:30" ht="12.75">
      <c r="K74" s="29"/>
      <c r="N74" s="30"/>
      <c r="O74" s="26"/>
      <c r="P74" s="41" t="s">
        <v>34</v>
      </c>
      <c r="Q74" s="39" t="s">
        <v>67</v>
      </c>
      <c r="R74" s="27"/>
      <c r="S74" s="34">
        <v>14</v>
      </c>
      <c r="T74" s="5">
        <v>6</v>
      </c>
      <c r="U74" s="5">
        <v>2</v>
      </c>
      <c r="V74" s="5">
        <v>6</v>
      </c>
      <c r="W74" s="34">
        <v>32</v>
      </c>
      <c r="X74" s="34">
        <v>28</v>
      </c>
      <c r="Y74" s="5">
        <v>4</v>
      </c>
      <c r="Z74" s="34">
        <v>20</v>
      </c>
      <c r="AA74" s="6"/>
      <c r="AB74" s="5"/>
      <c r="AC74" s="5"/>
      <c r="AD74" s="7"/>
    </row>
    <row r="75" spans="11:30" ht="12.75">
      <c r="K75" s="29"/>
      <c r="N75" s="30"/>
      <c r="O75" s="26"/>
      <c r="P75" s="41" t="s">
        <v>35</v>
      </c>
      <c r="Q75" s="39" t="s">
        <v>66</v>
      </c>
      <c r="R75" s="27"/>
      <c r="S75" s="34">
        <v>14</v>
      </c>
      <c r="T75" s="5">
        <v>3</v>
      </c>
      <c r="U75" s="5">
        <v>2</v>
      </c>
      <c r="V75" s="5">
        <v>9</v>
      </c>
      <c r="W75" s="34">
        <v>34</v>
      </c>
      <c r="X75" s="34">
        <v>45</v>
      </c>
      <c r="Y75" s="5">
        <v>-11</v>
      </c>
      <c r="Z75" s="34">
        <v>11</v>
      </c>
      <c r="AA75" s="6"/>
      <c r="AB75" s="5"/>
      <c r="AC75" s="5"/>
      <c r="AD75" s="7"/>
    </row>
    <row r="76" spans="14:30" ht="12.75">
      <c r="N76" s="24"/>
      <c r="O76" s="26"/>
      <c r="P76" s="41" t="s">
        <v>36</v>
      </c>
      <c r="Q76" s="39" t="s">
        <v>49</v>
      </c>
      <c r="R76" s="27"/>
      <c r="S76" s="34">
        <v>14</v>
      </c>
      <c r="T76" s="5">
        <v>2</v>
      </c>
      <c r="U76" s="5">
        <v>1</v>
      </c>
      <c r="V76" s="5">
        <v>11</v>
      </c>
      <c r="W76" s="34">
        <v>19</v>
      </c>
      <c r="X76" s="34">
        <v>42</v>
      </c>
      <c r="Y76" s="5">
        <v>-23</v>
      </c>
      <c r="Z76" s="34">
        <v>7</v>
      </c>
      <c r="AA76" s="6">
        <v>1</v>
      </c>
      <c r="AB76" s="5">
        <v>3</v>
      </c>
      <c r="AC76" s="5">
        <v>3</v>
      </c>
      <c r="AD76" s="7">
        <v>0</v>
      </c>
    </row>
    <row r="77" spans="14:30" ht="12.75">
      <c r="N77" s="24"/>
      <c r="O77" s="26"/>
      <c r="P77" s="41" t="s">
        <v>37</v>
      </c>
      <c r="Q77" s="40" t="s">
        <v>11</v>
      </c>
      <c r="R77" s="33"/>
      <c r="S77" s="34">
        <v>14</v>
      </c>
      <c r="T77" s="9">
        <v>2</v>
      </c>
      <c r="U77" s="9">
        <v>1</v>
      </c>
      <c r="V77" s="9">
        <v>11</v>
      </c>
      <c r="W77" s="34">
        <v>16</v>
      </c>
      <c r="X77" s="34">
        <v>51</v>
      </c>
      <c r="Y77" s="9">
        <v>-35</v>
      </c>
      <c r="Z77" s="34">
        <v>7</v>
      </c>
      <c r="AA77" s="8">
        <v>1</v>
      </c>
      <c r="AB77" s="9">
        <v>0</v>
      </c>
      <c r="AC77" s="9">
        <v>0</v>
      </c>
      <c r="AD77" s="10">
        <v>3</v>
      </c>
    </row>
    <row r="78" spans="14:30" ht="12.75">
      <c r="N78" s="24"/>
      <c r="O78" s="26"/>
      <c r="P78" s="44"/>
      <c r="Q78" s="45"/>
      <c r="R78" s="27"/>
      <c r="S78" s="41"/>
      <c r="T78" s="5"/>
      <c r="U78" s="5"/>
      <c r="V78" s="5"/>
      <c r="W78" s="41"/>
      <c r="X78" s="41"/>
      <c r="Y78" s="5"/>
      <c r="Z78" s="41"/>
      <c r="AA78" s="5"/>
      <c r="AB78" s="5"/>
      <c r="AC78" s="5"/>
      <c r="AD78" s="5"/>
    </row>
    <row r="79" spans="12:30" ht="12.75">
      <c r="L79" s="22"/>
      <c r="M79" s="21"/>
      <c r="N79" s="30"/>
      <c r="O79" s="26"/>
      <c r="P79" s="41"/>
      <c r="Q79" s="42"/>
      <c r="AA79" s="26"/>
      <c r="AB79" s="26"/>
      <c r="AC79" s="26"/>
      <c r="AD79" s="26"/>
    </row>
    <row r="80" spans="11:30" ht="12.75">
      <c r="K80" s="29" t="s">
        <v>45</v>
      </c>
      <c r="L80" s="21" t="s">
        <v>99</v>
      </c>
      <c r="M80" s="21"/>
      <c r="N80" s="31" t="s">
        <v>55</v>
      </c>
      <c r="O80" s="26"/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24</v>
      </c>
      <c r="AB80" s="36" t="s">
        <v>25</v>
      </c>
      <c r="AC80" s="36" t="s">
        <v>26</v>
      </c>
      <c r="AD80" s="37" t="s">
        <v>27</v>
      </c>
    </row>
    <row r="81" spans="11:30" ht="12.75">
      <c r="K81" s="29"/>
      <c r="L81" s="22"/>
      <c r="M81" s="22"/>
      <c r="N81" s="31"/>
      <c r="O81" s="26"/>
      <c r="P81" s="41" t="s">
        <v>28</v>
      </c>
      <c r="Q81" s="38" t="s">
        <v>10</v>
      </c>
      <c r="R81" s="32"/>
      <c r="S81" s="34">
        <v>15</v>
      </c>
      <c r="T81" s="12">
        <v>10</v>
      </c>
      <c r="U81" s="12">
        <v>2</v>
      </c>
      <c r="V81" s="12">
        <v>3</v>
      </c>
      <c r="W81" s="34">
        <v>50</v>
      </c>
      <c r="X81" s="34">
        <v>29</v>
      </c>
      <c r="Y81" s="12">
        <v>21</v>
      </c>
      <c r="Z81" s="34">
        <v>32</v>
      </c>
      <c r="AA81" s="11"/>
      <c r="AB81" s="12"/>
      <c r="AC81" s="12"/>
      <c r="AD81" s="13"/>
    </row>
    <row r="82" spans="11:30" ht="12.75">
      <c r="K82" s="29">
        <v>1</v>
      </c>
      <c r="L82" s="22" t="s">
        <v>75</v>
      </c>
      <c r="M82" s="22" t="s">
        <v>76</v>
      </c>
      <c r="N82" s="24">
        <v>0.5833333333333334</v>
      </c>
      <c r="O82" s="26" t="s">
        <v>60</v>
      </c>
      <c r="P82" s="41" t="s">
        <v>29</v>
      </c>
      <c r="Q82" s="39" t="s">
        <v>98</v>
      </c>
      <c r="R82" s="27"/>
      <c r="S82" s="34">
        <v>15</v>
      </c>
      <c r="T82" s="5">
        <v>9</v>
      </c>
      <c r="U82" s="5">
        <v>3</v>
      </c>
      <c r="V82" s="5">
        <v>3</v>
      </c>
      <c r="W82" s="34">
        <v>45</v>
      </c>
      <c r="X82" s="34">
        <v>19</v>
      </c>
      <c r="Y82" s="5">
        <v>26</v>
      </c>
      <c r="Z82" s="34">
        <v>30</v>
      </c>
      <c r="AA82" s="6">
        <v>1</v>
      </c>
      <c r="AB82" s="5">
        <v>1</v>
      </c>
      <c r="AC82" s="5">
        <v>0</v>
      </c>
      <c r="AD82" s="7">
        <v>0</v>
      </c>
    </row>
    <row r="83" spans="11:30" ht="12.75">
      <c r="K83" s="29">
        <v>2</v>
      </c>
      <c r="L83" s="22" t="s">
        <v>17</v>
      </c>
      <c r="M83" s="22" t="s">
        <v>50</v>
      </c>
      <c r="N83" s="24">
        <v>0.5833333333333334</v>
      </c>
      <c r="O83" s="26" t="s">
        <v>61</v>
      </c>
      <c r="P83" s="41" t="s">
        <v>30</v>
      </c>
      <c r="Q83" s="39" t="s">
        <v>65</v>
      </c>
      <c r="R83" s="27"/>
      <c r="S83" s="34">
        <v>15</v>
      </c>
      <c r="T83" s="5">
        <v>9</v>
      </c>
      <c r="U83" s="5">
        <v>3</v>
      </c>
      <c r="V83" s="5">
        <v>3</v>
      </c>
      <c r="W83" s="34">
        <v>50</v>
      </c>
      <c r="X83" s="34">
        <v>26</v>
      </c>
      <c r="Y83" s="5">
        <v>24</v>
      </c>
      <c r="Z83" s="34">
        <v>30</v>
      </c>
      <c r="AA83" s="6">
        <v>1</v>
      </c>
      <c r="AB83" s="5">
        <v>1</v>
      </c>
      <c r="AC83" s="5">
        <v>0</v>
      </c>
      <c r="AD83" s="7">
        <v>0</v>
      </c>
    </row>
    <row r="84" spans="11:30" ht="12.75">
      <c r="K84" s="29">
        <v>3</v>
      </c>
      <c r="L84" s="22" t="s">
        <v>74</v>
      </c>
      <c r="M84" s="22" t="s">
        <v>71</v>
      </c>
      <c r="N84" s="24">
        <v>0.5833333333333334</v>
      </c>
      <c r="O84" s="26" t="s">
        <v>118</v>
      </c>
      <c r="P84" s="41" t="s">
        <v>31</v>
      </c>
      <c r="Q84" s="39" t="s">
        <v>68</v>
      </c>
      <c r="R84" s="27"/>
      <c r="S84" s="34">
        <v>15</v>
      </c>
      <c r="T84" s="5">
        <v>8</v>
      </c>
      <c r="U84" s="5">
        <v>4</v>
      </c>
      <c r="V84" s="5">
        <v>3</v>
      </c>
      <c r="W84" s="34">
        <v>35</v>
      </c>
      <c r="X84" s="34">
        <v>29</v>
      </c>
      <c r="Y84" s="5">
        <v>6</v>
      </c>
      <c r="Z84" s="34">
        <v>28</v>
      </c>
      <c r="AA84" s="6"/>
      <c r="AB84" s="5"/>
      <c r="AC84" s="5"/>
      <c r="AD84" s="7"/>
    </row>
    <row r="85" spans="11:30" ht="12.75">
      <c r="K85" s="29">
        <v>4</v>
      </c>
      <c r="L85" s="22" t="s">
        <v>12</v>
      </c>
      <c r="M85" s="22" t="s">
        <v>13</v>
      </c>
      <c r="N85" s="24">
        <v>0.5833333333333334</v>
      </c>
      <c r="O85" s="26" t="s">
        <v>58</v>
      </c>
      <c r="P85" s="41" t="s">
        <v>32</v>
      </c>
      <c r="Q85" s="39" t="s">
        <v>9</v>
      </c>
      <c r="R85" s="27"/>
      <c r="S85" s="34">
        <v>15</v>
      </c>
      <c r="T85" s="5">
        <v>7</v>
      </c>
      <c r="U85" s="5">
        <v>1</v>
      </c>
      <c r="V85" s="5">
        <v>7</v>
      </c>
      <c r="W85" s="34">
        <v>34</v>
      </c>
      <c r="X85" s="34">
        <v>43</v>
      </c>
      <c r="Y85" s="5">
        <v>-9</v>
      </c>
      <c r="Z85" s="34">
        <v>22</v>
      </c>
      <c r="AA85" s="6"/>
      <c r="AB85" s="5"/>
      <c r="AC85" s="5"/>
      <c r="AD85" s="7"/>
    </row>
    <row r="86" spans="11:30" ht="12.75">
      <c r="K86" s="29">
        <v>5</v>
      </c>
      <c r="L86" s="22" t="s">
        <v>73</v>
      </c>
      <c r="M86" s="22" t="s">
        <v>72</v>
      </c>
      <c r="N86" s="24">
        <v>0.5833333333333334</v>
      </c>
      <c r="O86" s="26" t="s">
        <v>96</v>
      </c>
      <c r="P86" s="41" t="s">
        <v>33</v>
      </c>
      <c r="Q86" s="39" t="s">
        <v>70</v>
      </c>
      <c r="R86" s="27"/>
      <c r="S86" s="34">
        <v>15</v>
      </c>
      <c r="T86" s="5">
        <v>6</v>
      </c>
      <c r="U86" s="5">
        <v>3</v>
      </c>
      <c r="V86" s="5">
        <v>6</v>
      </c>
      <c r="W86" s="34">
        <v>34</v>
      </c>
      <c r="X86" s="34">
        <v>37</v>
      </c>
      <c r="Y86" s="5">
        <v>-3</v>
      </c>
      <c r="Z86" s="34">
        <v>21</v>
      </c>
      <c r="AA86" s="6"/>
      <c r="AB86" s="5"/>
      <c r="AC86" s="5"/>
      <c r="AD86" s="7"/>
    </row>
    <row r="87" spans="11:30" ht="12.75">
      <c r="K87" s="29"/>
      <c r="L87" s="22"/>
      <c r="N87" s="30"/>
      <c r="O87" s="26"/>
      <c r="P87" s="41" t="s">
        <v>34</v>
      </c>
      <c r="Q87" s="39" t="s">
        <v>67</v>
      </c>
      <c r="R87" s="27"/>
      <c r="S87" s="34">
        <v>15</v>
      </c>
      <c r="T87" s="5">
        <v>6</v>
      </c>
      <c r="U87" s="5">
        <v>2</v>
      </c>
      <c r="V87" s="5">
        <v>7</v>
      </c>
      <c r="W87" s="34">
        <v>32</v>
      </c>
      <c r="X87" s="34">
        <v>31</v>
      </c>
      <c r="Y87" s="5">
        <v>1</v>
      </c>
      <c r="Z87" s="34">
        <v>20</v>
      </c>
      <c r="AA87" s="6"/>
      <c r="AB87" s="5"/>
      <c r="AC87" s="5"/>
      <c r="AD87" s="7"/>
    </row>
    <row r="88" spans="11:30" ht="12.75">
      <c r="K88" s="29"/>
      <c r="L88" s="22"/>
      <c r="N88" s="30"/>
      <c r="O88" s="26"/>
      <c r="P88" s="41" t="s">
        <v>35</v>
      </c>
      <c r="Q88" s="39" t="s">
        <v>66</v>
      </c>
      <c r="R88" s="27"/>
      <c r="S88" s="34">
        <v>15</v>
      </c>
      <c r="T88" s="5">
        <v>4</v>
      </c>
      <c r="U88" s="5">
        <v>2</v>
      </c>
      <c r="V88" s="5">
        <v>9</v>
      </c>
      <c r="W88" s="34">
        <v>37</v>
      </c>
      <c r="X88" s="34">
        <v>45</v>
      </c>
      <c r="Y88" s="5">
        <v>-8</v>
      </c>
      <c r="Z88" s="34">
        <v>14</v>
      </c>
      <c r="AA88" s="6"/>
      <c r="AB88" s="5"/>
      <c r="AC88" s="5"/>
      <c r="AD88" s="7"/>
    </row>
    <row r="89" spans="12:30" ht="12.75">
      <c r="L89" s="22"/>
      <c r="N89" s="24"/>
      <c r="O89" s="26"/>
      <c r="P89" s="41" t="s">
        <v>36</v>
      </c>
      <c r="Q89" s="39" t="s">
        <v>11</v>
      </c>
      <c r="R89" s="27"/>
      <c r="S89" s="34">
        <v>15</v>
      </c>
      <c r="T89" s="5">
        <v>3</v>
      </c>
      <c r="U89" s="5">
        <v>1</v>
      </c>
      <c r="V89" s="5">
        <v>11</v>
      </c>
      <c r="W89" s="34">
        <v>20</v>
      </c>
      <c r="X89" s="34">
        <v>53</v>
      </c>
      <c r="Y89" s="5">
        <v>-33</v>
      </c>
      <c r="Z89" s="34">
        <v>10</v>
      </c>
      <c r="AA89" s="6"/>
      <c r="AB89" s="5"/>
      <c r="AC89" s="5"/>
      <c r="AD89" s="7"/>
    </row>
    <row r="90" spans="12:30" ht="12.75">
      <c r="L90" s="22"/>
      <c r="N90" s="24"/>
      <c r="O90" s="26"/>
      <c r="P90" s="41" t="s">
        <v>37</v>
      </c>
      <c r="Q90" s="40" t="s">
        <v>49</v>
      </c>
      <c r="R90" s="33"/>
      <c r="S90" s="34">
        <v>15</v>
      </c>
      <c r="T90" s="9">
        <v>2</v>
      </c>
      <c r="U90" s="9">
        <v>1</v>
      </c>
      <c r="V90" s="9">
        <v>12</v>
      </c>
      <c r="W90" s="34">
        <v>21</v>
      </c>
      <c r="X90" s="34">
        <v>46</v>
      </c>
      <c r="Y90" s="9">
        <v>-25</v>
      </c>
      <c r="Z90" s="34">
        <v>7</v>
      </c>
      <c r="AA90" s="8"/>
      <c r="AB90" s="9"/>
      <c r="AC90" s="9"/>
      <c r="AD90" s="10"/>
    </row>
    <row r="91" spans="12:30" ht="12.75">
      <c r="L91" s="22"/>
      <c r="N91" s="24"/>
      <c r="O91" s="26"/>
      <c r="P91" s="44"/>
      <c r="Q91" s="45"/>
      <c r="R91" s="27"/>
      <c r="S91" s="41"/>
      <c r="T91" s="5"/>
      <c r="U91" s="5"/>
      <c r="V91" s="5"/>
      <c r="W91" s="41"/>
      <c r="X91" s="41"/>
      <c r="Y91" s="5"/>
      <c r="Z91" s="41"/>
      <c r="AA91" s="5"/>
      <c r="AB91" s="5"/>
      <c r="AC91" s="5"/>
      <c r="AD91" s="5"/>
    </row>
    <row r="92" spans="12:30" ht="12.75">
      <c r="L92" s="22"/>
      <c r="M92" s="21"/>
      <c r="N92" s="30"/>
      <c r="O92" s="26"/>
      <c r="P92" s="41"/>
      <c r="Q92" s="42"/>
      <c r="AA92" s="26"/>
      <c r="AB92" s="26"/>
      <c r="AC92" s="26"/>
      <c r="AD92" s="26"/>
    </row>
    <row r="93" spans="11:30" ht="12.75">
      <c r="K93" s="29" t="s">
        <v>46</v>
      </c>
      <c r="L93" s="21" t="s">
        <v>103</v>
      </c>
      <c r="M93" s="21"/>
      <c r="N93" s="31" t="s">
        <v>55</v>
      </c>
      <c r="O93" s="26"/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24</v>
      </c>
      <c r="AB93" s="36" t="s">
        <v>25</v>
      </c>
      <c r="AC93" s="36" t="s">
        <v>26</v>
      </c>
      <c r="AD93" s="37" t="s">
        <v>27</v>
      </c>
    </row>
    <row r="94" spans="11:30" ht="12.75">
      <c r="K94" s="29"/>
      <c r="L94" s="22"/>
      <c r="M94" s="22"/>
      <c r="N94" s="31"/>
      <c r="O94" s="26"/>
      <c r="P94" s="41" t="s">
        <v>28</v>
      </c>
      <c r="Q94" s="38" t="s">
        <v>65</v>
      </c>
      <c r="R94" s="32"/>
      <c r="S94" s="34">
        <v>16</v>
      </c>
      <c r="T94" s="12">
        <v>10</v>
      </c>
      <c r="U94" s="12">
        <v>3</v>
      </c>
      <c r="V94" s="12">
        <v>3</v>
      </c>
      <c r="W94" s="34">
        <v>56</v>
      </c>
      <c r="X94" s="34">
        <v>27</v>
      </c>
      <c r="Y94" s="12">
        <v>29</v>
      </c>
      <c r="Z94" s="34">
        <v>33</v>
      </c>
      <c r="AA94" s="11">
        <v>3</v>
      </c>
      <c r="AB94" s="12">
        <v>4</v>
      </c>
      <c r="AC94" s="12">
        <v>9</v>
      </c>
      <c r="AD94" s="13">
        <v>8</v>
      </c>
    </row>
    <row r="95" spans="11:30" ht="12.75">
      <c r="K95" s="29">
        <v>1</v>
      </c>
      <c r="L95" s="22" t="s">
        <v>76</v>
      </c>
      <c r="M95" s="22" t="s">
        <v>73</v>
      </c>
      <c r="N95" s="24">
        <v>0.5833333333333334</v>
      </c>
      <c r="O95" s="26" t="s">
        <v>60</v>
      </c>
      <c r="P95" s="41" t="s">
        <v>29</v>
      </c>
      <c r="Q95" s="39" t="s">
        <v>10</v>
      </c>
      <c r="R95" s="27"/>
      <c r="S95" s="34">
        <v>16</v>
      </c>
      <c r="T95" s="5">
        <v>10</v>
      </c>
      <c r="U95" s="5">
        <v>3</v>
      </c>
      <c r="V95" s="5">
        <v>3</v>
      </c>
      <c r="W95" s="34">
        <v>51</v>
      </c>
      <c r="X95" s="34">
        <v>30</v>
      </c>
      <c r="Y95" s="5">
        <v>21</v>
      </c>
      <c r="Z95" s="34">
        <v>33</v>
      </c>
      <c r="AA95" s="6">
        <v>3</v>
      </c>
      <c r="AB95" s="5">
        <v>4</v>
      </c>
      <c r="AC95" s="5">
        <v>10</v>
      </c>
      <c r="AD95" s="7">
        <v>11</v>
      </c>
    </row>
    <row r="96" spans="11:30" ht="12.75">
      <c r="K96" s="29">
        <v>2</v>
      </c>
      <c r="L96" s="22" t="s">
        <v>72</v>
      </c>
      <c r="M96" s="22" t="s">
        <v>12</v>
      </c>
      <c r="N96" s="24">
        <v>0.5833333333333334</v>
      </c>
      <c r="O96" s="26" t="s">
        <v>110</v>
      </c>
      <c r="P96" s="41" t="s">
        <v>30</v>
      </c>
      <c r="Q96" s="39" t="s">
        <v>98</v>
      </c>
      <c r="R96" s="27"/>
      <c r="S96" s="34">
        <v>16</v>
      </c>
      <c r="T96" s="5">
        <v>10</v>
      </c>
      <c r="U96" s="5">
        <v>3</v>
      </c>
      <c r="V96" s="5">
        <v>3</v>
      </c>
      <c r="W96" s="34">
        <v>48</v>
      </c>
      <c r="X96" s="34">
        <v>19</v>
      </c>
      <c r="Y96" s="5">
        <v>29</v>
      </c>
      <c r="Z96" s="34">
        <v>33</v>
      </c>
      <c r="AA96" s="6">
        <v>2</v>
      </c>
      <c r="AB96" s="5">
        <v>2</v>
      </c>
      <c r="AC96" s="5">
        <v>2</v>
      </c>
      <c r="AD96" s="7">
        <v>2</v>
      </c>
    </row>
    <row r="97" spans="11:30" ht="12.75">
      <c r="K97" s="29">
        <v>3</v>
      </c>
      <c r="L97" s="22" t="s">
        <v>13</v>
      </c>
      <c r="M97" s="22" t="s">
        <v>74</v>
      </c>
      <c r="N97" s="24">
        <v>0.5833333333333334</v>
      </c>
      <c r="O97" s="26" t="s">
        <v>110</v>
      </c>
      <c r="P97" s="41" t="s">
        <v>31</v>
      </c>
      <c r="Q97" s="39" t="s">
        <v>68</v>
      </c>
      <c r="R97" s="27"/>
      <c r="S97" s="34">
        <v>16</v>
      </c>
      <c r="T97" s="5">
        <v>8</v>
      </c>
      <c r="U97" s="5">
        <v>5</v>
      </c>
      <c r="V97" s="5">
        <v>3</v>
      </c>
      <c r="W97" s="34">
        <v>36</v>
      </c>
      <c r="X97" s="34">
        <v>30</v>
      </c>
      <c r="Y97" s="5">
        <v>6</v>
      </c>
      <c r="Z97" s="34">
        <v>29</v>
      </c>
      <c r="AA97" s="6"/>
      <c r="AB97" s="5"/>
      <c r="AC97" s="5"/>
      <c r="AD97" s="7"/>
    </row>
    <row r="98" spans="11:30" ht="12.75">
      <c r="K98" s="29">
        <v>4</v>
      </c>
      <c r="L98" s="22" t="s">
        <v>71</v>
      </c>
      <c r="M98" s="22" t="s">
        <v>17</v>
      </c>
      <c r="N98" s="24">
        <v>0.5833333333333334</v>
      </c>
      <c r="O98" s="26" t="s">
        <v>112</v>
      </c>
      <c r="P98" s="41" t="s">
        <v>32</v>
      </c>
      <c r="Q98" s="39" t="s">
        <v>70</v>
      </c>
      <c r="R98" s="27"/>
      <c r="S98" s="34">
        <v>16</v>
      </c>
      <c r="T98" s="5">
        <v>7</v>
      </c>
      <c r="U98" s="5">
        <v>3</v>
      </c>
      <c r="V98" s="5">
        <v>6</v>
      </c>
      <c r="W98" s="34">
        <v>38</v>
      </c>
      <c r="X98" s="34">
        <v>38</v>
      </c>
      <c r="Y98" s="5">
        <v>0</v>
      </c>
      <c r="Z98" s="34">
        <v>24</v>
      </c>
      <c r="AA98" s="6"/>
      <c r="AB98" s="5"/>
      <c r="AC98" s="5"/>
      <c r="AD98" s="7"/>
    </row>
    <row r="99" spans="11:30" ht="12.75">
      <c r="K99" s="29">
        <v>5</v>
      </c>
      <c r="L99" s="22" t="s">
        <v>50</v>
      </c>
      <c r="M99" s="22" t="s">
        <v>75</v>
      </c>
      <c r="N99" s="24">
        <v>0.5833333333333334</v>
      </c>
      <c r="O99" s="26" t="s">
        <v>117</v>
      </c>
      <c r="P99" s="41" t="s">
        <v>33</v>
      </c>
      <c r="Q99" s="39" t="s">
        <v>9</v>
      </c>
      <c r="R99" s="27"/>
      <c r="S99" s="34">
        <v>16</v>
      </c>
      <c r="T99" s="5">
        <v>7</v>
      </c>
      <c r="U99" s="5">
        <v>2</v>
      </c>
      <c r="V99" s="5">
        <v>7</v>
      </c>
      <c r="W99" s="34">
        <v>35</v>
      </c>
      <c r="X99" s="34">
        <v>44</v>
      </c>
      <c r="Y99" s="5">
        <v>-9</v>
      </c>
      <c r="Z99" s="34">
        <v>23</v>
      </c>
      <c r="AA99" s="6"/>
      <c r="AB99" s="5"/>
      <c r="AC99" s="5"/>
      <c r="AD99" s="7"/>
    </row>
    <row r="100" spans="11:30" ht="12.75">
      <c r="K100" s="29"/>
      <c r="L100" s="22"/>
      <c r="N100" s="30"/>
      <c r="O100" s="26"/>
      <c r="P100" s="41" t="s">
        <v>34</v>
      </c>
      <c r="Q100" s="39" t="s">
        <v>67</v>
      </c>
      <c r="R100" s="27"/>
      <c r="S100" s="34">
        <v>16</v>
      </c>
      <c r="T100" s="5">
        <v>6</v>
      </c>
      <c r="U100" s="5">
        <v>2</v>
      </c>
      <c r="V100" s="5">
        <v>8</v>
      </c>
      <c r="W100" s="34">
        <v>33</v>
      </c>
      <c r="X100" s="34">
        <v>35</v>
      </c>
      <c r="Y100" s="5">
        <v>-2</v>
      </c>
      <c r="Z100" s="34">
        <v>20</v>
      </c>
      <c r="AA100" s="6"/>
      <c r="AB100" s="5"/>
      <c r="AC100" s="5"/>
      <c r="AD100" s="7"/>
    </row>
    <row r="101" spans="11:30" ht="12.75">
      <c r="K101" s="29"/>
      <c r="N101" s="30"/>
      <c r="O101" s="26"/>
      <c r="P101" s="41" t="s">
        <v>35</v>
      </c>
      <c r="Q101" s="39" t="s">
        <v>66</v>
      </c>
      <c r="R101" s="27"/>
      <c r="S101" s="34">
        <v>16</v>
      </c>
      <c r="T101" s="5">
        <v>4</v>
      </c>
      <c r="U101" s="5">
        <v>3</v>
      </c>
      <c r="V101" s="5">
        <v>9</v>
      </c>
      <c r="W101" s="34">
        <v>38</v>
      </c>
      <c r="X101" s="34">
        <v>46</v>
      </c>
      <c r="Y101" s="5">
        <v>-8</v>
      </c>
      <c r="Z101" s="34">
        <v>15</v>
      </c>
      <c r="AA101" s="6"/>
      <c r="AB101" s="5"/>
      <c r="AC101" s="5"/>
      <c r="AD101" s="7"/>
    </row>
    <row r="102" spans="14:30" ht="12.75">
      <c r="N102" s="24"/>
      <c r="O102" s="26"/>
      <c r="P102" s="41" t="s">
        <v>36</v>
      </c>
      <c r="Q102" s="39" t="s">
        <v>11</v>
      </c>
      <c r="R102" s="27"/>
      <c r="S102" s="34">
        <v>16</v>
      </c>
      <c r="T102" s="5">
        <v>3</v>
      </c>
      <c r="U102" s="5">
        <v>1</v>
      </c>
      <c r="V102" s="5">
        <v>12</v>
      </c>
      <c r="W102" s="34">
        <v>21</v>
      </c>
      <c r="X102" s="34">
        <v>59</v>
      </c>
      <c r="Y102" s="5">
        <v>-38</v>
      </c>
      <c r="Z102" s="34">
        <v>10</v>
      </c>
      <c r="AA102" s="6"/>
      <c r="AB102" s="5"/>
      <c r="AC102" s="5"/>
      <c r="AD102" s="7"/>
    </row>
    <row r="103" spans="14:30" ht="12.75">
      <c r="N103" s="24"/>
      <c r="O103" s="26"/>
      <c r="P103" s="41" t="s">
        <v>37</v>
      </c>
      <c r="Q103" s="40" t="s">
        <v>49</v>
      </c>
      <c r="R103" s="33"/>
      <c r="S103" s="34">
        <v>16</v>
      </c>
      <c r="T103" s="9">
        <v>2</v>
      </c>
      <c r="U103" s="9">
        <v>1</v>
      </c>
      <c r="V103" s="9">
        <v>13</v>
      </c>
      <c r="W103" s="34">
        <v>21</v>
      </c>
      <c r="X103" s="34">
        <v>49</v>
      </c>
      <c r="Y103" s="9">
        <v>-28</v>
      </c>
      <c r="Z103" s="34">
        <v>7</v>
      </c>
      <c r="AA103" s="8"/>
      <c r="AB103" s="9"/>
      <c r="AC103" s="9"/>
      <c r="AD103" s="10"/>
    </row>
    <row r="104" spans="14:30" ht="12.75">
      <c r="N104" s="24"/>
      <c r="O104" s="26"/>
      <c r="P104" s="44"/>
      <c r="Q104" s="45"/>
      <c r="R104" s="27"/>
      <c r="S104" s="41"/>
      <c r="T104" s="5"/>
      <c r="U104" s="5"/>
      <c r="V104" s="5"/>
      <c r="W104" s="41"/>
      <c r="X104" s="41"/>
      <c r="Y104" s="5"/>
      <c r="Z104" s="41"/>
      <c r="AA104" s="5"/>
      <c r="AB104" s="5"/>
      <c r="AC104" s="5"/>
      <c r="AD104" s="5"/>
    </row>
    <row r="105" spans="12:30" ht="12.75">
      <c r="L105" s="22"/>
      <c r="M105" s="22"/>
      <c r="N105" s="30"/>
      <c r="O105" s="26"/>
      <c r="P105" s="41"/>
      <c r="Q105" s="42"/>
      <c r="AA105" s="26"/>
      <c r="AB105" s="26"/>
      <c r="AC105" s="26"/>
      <c r="AD105" s="26"/>
    </row>
    <row r="106" spans="11:30" ht="12.75">
      <c r="K106" s="29" t="s">
        <v>47</v>
      </c>
      <c r="L106" s="21" t="s">
        <v>104</v>
      </c>
      <c r="M106" s="21"/>
      <c r="N106" s="31" t="s">
        <v>55</v>
      </c>
      <c r="O106" s="26"/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24</v>
      </c>
      <c r="AB106" s="36" t="s">
        <v>25</v>
      </c>
      <c r="AC106" s="36" t="s">
        <v>26</v>
      </c>
      <c r="AD106" s="37" t="s">
        <v>27</v>
      </c>
    </row>
    <row r="107" spans="11:30" ht="12.75">
      <c r="K107" s="29"/>
      <c r="L107" s="22"/>
      <c r="M107" s="22"/>
      <c r="N107" s="31"/>
      <c r="O107" s="26"/>
      <c r="P107" s="41" t="s">
        <v>28</v>
      </c>
      <c r="Q107" s="38" t="s">
        <v>98</v>
      </c>
      <c r="R107" s="32"/>
      <c r="S107" s="34">
        <v>17</v>
      </c>
      <c r="T107" s="12">
        <v>11</v>
      </c>
      <c r="U107" s="12">
        <v>3</v>
      </c>
      <c r="V107" s="12">
        <v>3</v>
      </c>
      <c r="W107" s="34">
        <v>49</v>
      </c>
      <c r="X107" s="34">
        <v>19</v>
      </c>
      <c r="Y107" s="12">
        <v>30</v>
      </c>
      <c r="Z107" s="34">
        <v>36</v>
      </c>
      <c r="AA107" s="11">
        <v>1</v>
      </c>
      <c r="AB107" s="12">
        <v>1</v>
      </c>
      <c r="AC107" s="12">
        <v>2</v>
      </c>
      <c r="AD107" s="13">
        <v>2</v>
      </c>
    </row>
    <row r="108" spans="11:30" ht="12.75">
      <c r="K108" s="29">
        <v>1</v>
      </c>
      <c r="L108" s="22" t="s">
        <v>50</v>
      </c>
      <c r="M108" s="22" t="s">
        <v>76</v>
      </c>
      <c r="N108" s="24">
        <v>0.5833333333333334</v>
      </c>
      <c r="O108" s="26" t="s">
        <v>117</v>
      </c>
      <c r="P108" s="41" t="s">
        <v>29</v>
      </c>
      <c r="Q108" s="39" t="s">
        <v>10</v>
      </c>
      <c r="R108" s="27"/>
      <c r="S108" s="34">
        <v>17</v>
      </c>
      <c r="T108" s="5">
        <v>11</v>
      </c>
      <c r="U108" s="5">
        <v>3</v>
      </c>
      <c r="V108" s="5">
        <v>3</v>
      </c>
      <c r="W108" s="34">
        <v>55</v>
      </c>
      <c r="X108" s="34">
        <v>32</v>
      </c>
      <c r="Y108" s="5">
        <v>23</v>
      </c>
      <c r="Z108" s="34">
        <v>36</v>
      </c>
      <c r="AA108" s="6">
        <v>1</v>
      </c>
      <c r="AB108" s="5">
        <v>1</v>
      </c>
      <c r="AC108" s="5">
        <v>2</v>
      </c>
      <c r="AD108" s="7">
        <v>2</v>
      </c>
    </row>
    <row r="109" spans="11:30" ht="12.75">
      <c r="K109" s="29">
        <v>2</v>
      </c>
      <c r="L109" s="22" t="s">
        <v>75</v>
      </c>
      <c r="M109" s="22" t="s">
        <v>71</v>
      </c>
      <c r="N109" s="24">
        <v>0.5833333333333334</v>
      </c>
      <c r="O109" s="26" t="s">
        <v>118</v>
      </c>
      <c r="P109" s="41" t="s">
        <v>30</v>
      </c>
      <c r="Q109" s="39" t="s">
        <v>65</v>
      </c>
      <c r="R109" s="27"/>
      <c r="S109" s="34">
        <v>17</v>
      </c>
      <c r="T109" s="5">
        <v>10</v>
      </c>
      <c r="U109" s="5">
        <v>3</v>
      </c>
      <c r="V109" s="5">
        <v>4</v>
      </c>
      <c r="W109" s="34">
        <v>56</v>
      </c>
      <c r="X109" s="34">
        <v>28</v>
      </c>
      <c r="Y109" s="5">
        <v>28</v>
      </c>
      <c r="Z109" s="34">
        <v>33</v>
      </c>
      <c r="AA109" s="6"/>
      <c r="AB109" s="5"/>
      <c r="AC109" s="5"/>
      <c r="AD109" s="7"/>
    </row>
    <row r="110" spans="11:30" ht="12.75">
      <c r="K110" s="29">
        <v>3</v>
      </c>
      <c r="L110" s="22" t="s">
        <v>17</v>
      </c>
      <c r="M110" s="22" t="s">
        <v>13</v>
      </c>
      <c r="N110" s="24">
        <v>0.5833333333333334</v>
      </c>
      <c r="O110" s="26" t="s">
        <v>113</v>
      </c>
      <c r="P110" s="41" t="s">
        <v>31</v>
      </c>
      <c r="Q110" s="39" t="s">
        <v>68</v>
      </c>
      <c r="R110" s="27"/>
      <c r="S110" s="34">
        <v>17</v>
      </c>
      <c r="T110" s="5">
        <v>9</v>
      </c>
      <c r="U110" s="5">
        <v>5</v>
      </c>
      <c r="V110" s="5">
        <v>3</v>
      </c>
      <c r="W110" s="34">
        <v>42</v>
      </c>
      <c r="X110" s="34">
        <v>33</v>
      </c>
      <c r="Y110" s="5">
        <v>9</v>
      </c>
      <c r="Z110" s="34">
        <v>32</v>
      </c>
      <c r="AA110" s="6"/>
      <c r="AB110" s="5"/>
      <c r="AC110" s="5"/>
      <c r="AD110" s="7"/>
    </row>
    <row r="111" spans="11:30" ht="12.75">
      <c r="K111" s="29">
        <v>4</v>
      </c>
      <c r="L111" s="22" t="s">
        <v>74</v>
      </c>
      <c r="M111" s="22" t="s">
        <v>72</v>
      </c>
      <c r="N111" s="24">
        <v>0.5833333333333334</v>
      </c>
      <c r="O111" s="26" t="s">
        <v>111</v>
      </c>
      <c r="P111" s="41" t="s">
        <v>32</v>
      </c>
      <c r="Q111" s="39" t="s">
        <v>70</v>
      </c>
      <c r="R111" s="27"/>
      <c r="S111" s="34">
        <v>17</v>
      </c>
      <c r="T111" s="5">
        <v>8</v>
      </c>
      <c r="U111" s="5">
        <v>3</v>
      </c>
      <c r="V111" s="5">
        <v>6</v>
      </c>
      <c r="W111" s="34">
        <v>41</v>
      </c>
      <c r="X111" s="34">
        <v>38</v>
      </c>
      <c r="Y111" s="5">
        <v>3</v>
      </c>
      <c r="Z111" s="34">
        <v>27</v>
      </c>
      <c r="AA111" s="6"/>
      <c r="AB111" s="5"/>
      <c r="AC111" s="5"/>
      <c r="AD111" s="7"/>
    </row>
    <row r="112" spans="11:30" ht="12.75">
      <c r="K112" s="29">
        <v>5</v>
      </c>
      <c r="L112" s="22" t="s">
        <v>12</v>
      </c>
      <c r="M112" s="22" t="s">
        <v>73</v>
      </c>
      <c r="N112" s="24">
        <v>0.5833333333333334</v>
      </c>
      <c r="O112" s="26" t="s">
        <v>62</v>
      </c>
      <c r="P112" s="41" t="s">
        <v>33</v>
      </c>
      <c r="Q112" s="39" t="s">
        <v>9</v>
      </c>
      <c r="R112" s="27"/>
      <c r="S112" s="34">
        <v>17</v>
      </c>
      <c r="T112" s="5">
        <v>7</v>
      </c>
      <c r="U112" s="5">
        <v>2</v>
      </c>
      <c r="V112" s="5">
        <v>8</v>
      </c>
      <c r="W112" s="34">
        <v>36</v>
      </c>
      <c r="X112" s="34">
        <v>46</v>
      </c>
      <c r="Y112" s="5">
        <v>-10</v>
      </c>
      <c r="Z112" s="34">
        <v>23</v>
      </c>
      <c r="AA112" s="6">
        <v>2</v>
      </c>
      <c r="AB112" s="5">
        <v>3</v>
      </c>
      <c r="AC112" s="5" t="s">
        <v>123</v>
      </c>
      <c r="AD112" s="7" t="s">
        <v>125</v>
      </c>
    </row>
    <row r="113" spans="11:30" ht="12.75">
      <c r="K113" s="29"/>
      <c r="N113" s="30"/>
      <c r="O113" s="26"/>
      <c r="P113" s="41" t="s">
        <v>34</v>
      </c>
      <c r="Q113" s="39" t="s">
        <v>67</v>
      </c>
      <c r="R113" s="27"/>
      <c r="S113" s="34">
        <v>17</v>
      </c>
      <c r="T113" s="5">
        <v>7</v>
      </c>
      <c r="U113" s="5">
        <v>2</v>
      </c>
      <c r="V113" s="5">
        <v>8</v>
      </c>
      <c r="W113" s="34">
        <v>35</v>
      </c>
      <c r="X113" s="34">
        <v>36</v>
      </c>
      <c r="Y113" s="5">
        <v>-1</v>
      </c>
      <c r="Z113" s="34">
        <v>23</v>
      </c>
      <c r="AA113" s="6">
        <v>2</v>
      </c>
      <c r="AB113" s="5">
        <v>3</v>
      </c>
      <c r="AC113" s="5" t="s">
        <v>124</v>
      </c>
      <c r="AD113" s="7" t="s">
        <v>126</v>
      </c>
    </row>
    <row r="114" spans="11:30" ht="12.75">
      <c r="K114" s="29"/>
      <c r="N114" s="30"/>
      <c r="O114" s="26"/>
      <c r="P114" s="41" t="s">
        <v>35</v>
      </c>
      <c r="Q114" s="39" t="s">
        <v>66</v>
      </c>
      <c r="R114" s="27"/>
      <c r="S114" s="34">
        <v>17</v>
      </c>
      <c r="T114" s="5">
        <v>4</v>
      </c>
      <c r="U114" s="5">
        <v>3</v>
      </c>
      <c r="V114" s="5">
        <v>10</v>
      </c>
      <c r="W114" s="34">
        <v>41</v>
      </c>
      <c r="X114" s="34">
        <v>52</v>
      </c>
      <c r="Y114" s="5">
        <v>-11</v>
      </c>
      <c r="Z114" s="34">
        <v>15</v>
      </c>
      <c r="AA114" s="6"/>
      <c r="AB114" s="5"/>
      <c r="AC114" s="5"/>
      <c r="AD114" s="7"/>
    </row>
    <row r="115" spans="11:30" ht="12.75">
      <c r="K115" s="43"/>
      <c r="L115" s="22"/>
      <c r="N115" s="24"/>
      <c r="O115" s="26"/>
      <c r="P115" s="41" t="s">
        <v>36</v>
      </c>
      <c r="Q115" s="39" t="s">
        <v>11</v>
      </c>
      <c r="R115" s="27"/>
      <c r="S115" s="34">
        <v>17</v>
      </c>
      <c r="T115" s="5">
        <v>3</v>
      </c>
      <c r="U115" s="5">
        <v>1</v>
      </c>
      <c r="V115" s="5">
        <v>13</v>
      </c>
      <c r="W115" s="34">
        <v>23</v>
      </c>
      <c r="X115" s="34">
        <v>63</v>
      </c>
      <c r="Y115" s="5">
        <v>-40</v>
      </c>
      <c r="Z115" s="34">
        <v>10</v>
      </c>
      <c r="AA115" s="6"/>
      <c r="AB115" s="5"/>
      <c r="AC115" s="5"/>
      <c r="AD115" s="7"/>
    </row>
    <row r="116" spans="12:30" ht="12.75">
      <c r="L116" s="22"/>
      <c r="N116" s="24"/>
      <c r="O116" s="26"/>
      <c r="P116" s="41" t="s">
        <v>37</v>
      </c>
      <c r="Q116" s="40" t="s">
        <v>49</v>
      </c>
      <c r="R116" s="33" t="s">
        <v>49</v>
      </c>
      <c r="S116" s="34">
        <v>17</v>
      </c>
      <c r="T116" s="9">
        <v>2</v>
      </c>
      <c r="U116" s="9">
        <v>1</v>
      </c>
      <c r="V116" s="9">
        <v>14</v>
      </c>
      <c r="W116" s="34">
        <v>21</v>
      </c>
      <c r="X116" s="34">
        <v>52</v>
      </c>
      <c r="Y116" s="9">
        <v>-31</v>
      </c>
      <c r="Z116" s="34">
        <v>7</v>
      </c>
      <c r="AA116" s="8"/>
      <c r="AB116" s="9"/>
      <c r="AC116" s="9"/>
      <c r="AD116" s="10"/>
    </row>
    <row r="117" spans="12:30" ht="12.75">
      <c r="L117" s="22"/>
      <c r="N117" s="24"/>
      <c r="O117" s="26"/>
      <c r="P117" s="44"/>
      <c r="Q117" s="45"/>
      <c r="R117" s="27"/>
      <c r="S117" s="41"/>
      <c r="T117" s="5"/>
      <c r="U117" s="5"/>
      <c r="V117" s="5"/>
      <c r="W117" s="41"/>
      <c r="X117" s="41"/>
      <c r="Y117" s="5"/>
      <c r="Z117" s="41"/>
      <c r="AA117" s="5"/>
      <c r="AB117" s="5"/>
      <c r="AC117" s="5"/>
      <c r="AD117" s="5"/>
    </row>
    <row r="118" spans="12:30" ht="12.75">
      <c r="L118" s="22"/>
      <c r="M118" s="21"/>
      <c r="N118" s="30"/>
      <c r="O118" s="26"/>
      <c r="P118" s="41"/>
      <c r="Q118" s="42"/>
      <c r="AA118" s="26"/>
      <c r="AB118" s="26"/>
      <c r="AC118" s="26"/>
      <c r="AD118" s="26"/>
    </row>
    <row r="119" spans="11:30" ht="12.75">
      <c r="K119" s="29" t="s">
        <v>48</v>
      </c>
      <c r="L119" s="21" t="s">
        <v>105</v>
      </c>
      <c r="M119" s="21"/>
      <c r="N119" s="31" t="s">
        <v>55</v>
      </c>
      <c r="O119" s="26"/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24</v>
      </c>
      <c r="AB119" s="36" t="s">
        <v>25</v>
      </c>
      <c r="AC119" s="36" t="s">
        <v>26</v>
      </c>
      <c r="AD119" s="37" t="s">
        <v>27</v>
      </c>
    </row>
    <row r="120" spans="11:30" ht="12.75">
      <c r="K120" s="29"/>
      <c r="L120" s="22"/>
      <c r="M120" s="22"/>
      <c r="N120" s="31"/>
      <c r="O120" s="26"/>
      <c r="P120" s="41" t="s">
        <v>28</v>
      </c>
      <c r="Q120" s="38" t="s">
        <v>10</v>
      </c>
      <c r="R120" s="32"/>
      <c r="S120" s="34">
        <v>18</v>
      </c>
      <c r="T120" s="12">
        <v>12</v>
      </c>
      <c r="U120" s="12">
        <v>3</v>
      </c>
      <c r="V120" s="12">
        <v>3</v>
      </c>
      <c r="W120" s="34">
        <v>58</v>
      </c>
      <c r="X120" s="34">
        <v>32</v>
      </c>
      <c r="Y120" s="12">
        <v>26</v>
      </c>
      <c r="Z120" s="34">
        <v>39</v>
      </c>
      <c r="AA120" s="11"/>
      <c r="AB120" s="12"/>
      <c r="AC120" s="12"/>
      <c r="AD120" s="13"/>
    </row>
    <row r="121" spans="11:30" ht="12.75">
      <c r="K121" s="29">
        <v>1</v>
      </c>
      <c r="L121" s="22" t="s">
        <v>76</v>
      </c>
      <c r="M121" s="22" t="s">
        <v>12</v>
      </c>
      <c r="N121" s="24">
        <v>0.5833333333333334</v>
      </c>
      <c r="O121" s="26" t="s">
        <v>119</v>
      </c>
      <c r="P121" s="41" t="s">
        <v>29</v>
      </c>
      <c r="Q121" s="39" t="s">
        <v>98</v>
      </c>
      <c r="R121" s="27"/>
      <c r="S121" s="34">
        <v>18</v>
      </c>
      <c r="T121" s="5">
        <v>11</v>
      </c>
      <c r="U121" s="5">
        <v>3</v>
      </c>
      <c r="V121" s="5">
        <v>4</v>
      </c>
      <c r="W121" s="34">
        <v>49</v>
      </c>
      <c r="X121" s="34">
        <v>22</v>
      </c>
      <c r="Y121" s="5">
        <v>27</v>
      </c>
      <c r="Z121" s="34">
        <v>36</v>
      </c>
      <c r="AA121" s="6">
        <v>2</v>
      </c>
      <c r="AB121" s="5">
        <v>4</v>
      </c>
      <c r="AC121" s="5">
        <v>1</v>
      </c>
      <c r="AD121" s="7">
        <v>0</v>
      </c>
    </row>
    <row r="122" spans="11:30" ht="12.75">
      <c r="K122" s="29">
        <v>2</v>
      </c>
      <c r="L122" s="22" t="s">
        <v>73</v>
      </c>
      <c r="M122" s="22" t="s">
        <v>74</v>
      </c>
      <c r="N122" s="24">
        <v>0.5833333333333334</v>
      </c>
      <c r="O122" s="26" t="s">
        <v>54</v>
      </c>
      <c r="P122" s="41" t="s">
        <v>30</v>
      </c>
      <c r="Q122" s="39" t="s">
        <v>65</v>
      </c>
      <c r="R122" s="27"/>
      <c r="S122" s="34">
        <v>18</v>
      </c>
      <c r="T122" s="5">
        <v>11</v>
      </c>
      <c r="U122" s="5">
        <v>3</v>
      </c>
      <c r="V122" s="5">
        <v>4</v>
      </c>
      <c r="W122" s="34">
        <v>59</v>
      </c>
      <c r="X122" s="34">
        <v>28</v>
      </c>
      <c r="Y122" s="5">
        <v>31</v>
      </c>
      <c r="Z122" s="34">
        <v>36</v>
      </c>
      <c r="AA122" s="6">
        <v>2</v>
      </c>
      <c r="AB122" s="5">
        <v>1</v>
      </c>
      <c r="AC122" s="5">
        <v>0</v>
      </c>
      <c r="AD122" s="7">
        <v>1</v>
      </c>
    </row>
    <row r="123" spans="11:30" ht="12.75">
      <c r="K123" s="29">
        <v>3</v>
      </c>
      <c r="L123" s="22" t="s">
        <v>72</v>
      </c>
      <c r="M123" s="22" t="s">
        <v>17</v>
      </c>
      <c r="N123" s="24">
        <v>0.5833333333333334</v>
      </c>
      <c r="O123" s="26" t="s">
        <v>114</v>
      </c>
      <c r="P123" s="41" t="s">
        <v>31</v>
      </c>
      <c r="Q123" s="39" t="s">
        <v>68</v>
      </c>
      <c r="R123" s="27"/>
      <c r="S123" s="34">
        <v>18</v>
      </c>
      <c r="T123" s="5">
        <v>9</v>
      </c>
      <c r="U123" s="5">
        <v>5</v>
      </c>
      <c r="V123" s="5">
        <v>4</v>
      </c>
      <c r="W123" s="34">
        <v>43</v>
      </c>
      <c r="X123" s="34">
        <v>35</v>
      </c>
      <c r="Y123" s="5">
        <v>8</v>
      </c>
      <c r="Z123" s="34">
        <v>32</v>
      </c>
      <c r="AA123" s="6"/>
      <c r="AB123" s="5"/>
      <c r="AC123" s="5"/>
      <c r="AD123" s="7"/>
    </row>
    <row r="124" spans="11:30" ht="12.75">
      <c r="K124" s="29">
        <v>4</v>
      </c>
      <c r="L124" s="22" t="s">
        <v>13</v>
      </c>
      <c r="M124" s="22" t="s">
        <v>75</v>
      </c>
      <c r="N124" s="24">
        <v>0.5833333333333334</v>
      </c>
      <c r="O124" s="26" t="s">
        <v>52</v>
      </c>
      <c r="P124" s="41" t="s">
        <v>32</v>
      </c>
      <c r="Q124" s="39" t="s">
        <v>70</v>
      </c>
      <c r="R124" s="27"/>
      <c r="S124" s="34">
        <v>18</v>
      </c>
      <c r="T124" s="5">
        <v>9</v>
      </c>
      <c r="U124" s="5">
        <v>3</v>
      </c>
      <c r="V124" s="5">
        <v>6</v>
      </c>
      <c r="W124" s="34">
        <v>46</v>
      </c>
      <c r="X124" s="34">
        <v>40</v>
      </c>
      <c r="Y124" s="5">
        <v>6</v>
      </c>
      <c r="Z124" s="34">
        <v>30</v>
      </c>
      <c r="AA124" s="6"/>
      <c r="AB124" s="5"/>
      <c r="AC124" s="5"/>
      <c r="AD124" s="7"/>
    </row>
    <row r="125" spans="11:30" ht="12.75">
      <c r="K125" s="29">
        <v>5</v>
      </c>
      <c r="L125" s="22" t="s">
        <v>71</v>
      </c>
      <c r="M125" s="22" t="s">
        <v>50</v>
      </c>
      <c r="N125" s="24">
        <v>0.5833333333333334</v>
      </c>
      <c r="O125" s="26" t="s">
        <v>120</v>
      </c>
      <c r="P125" s="41" t="s">
        <v>33</v>
      </c>
      <c r="Q125" s="39" t="s">
        <v>67</v>
      </c>
      <c r="R125" s="27"/>
      <c r="S125" s="34">
        <v>18</v>
      </c>
      <c r="T125" s="5">
        <v>8</v>
      </c>
      <c r="U125" s="5">
        <v>2</v>
      </c>
      <c r="V125" s="5">
        <v>8</v>
      </c>
      <c r="W125" s="34">
        <v>37</v>
      </c>
      <c r="X125" s="34">
        <v>37</v>
      </c>
      <c r="Y125" s="5">
        <v>0</v>
      </c>
      <c r="Z125" s="34">
        <v>26</v>
      </c>
      <c r="AA125" s="6"/>
      <c r="AB125" s="5"/>
      <c r="AC125" s="5"/>
      <c r="AD125" s="7"/>
    </row>
    <row r="126" spans="11:30" ht="12.75">
      <c r="K126" s="29"/>
      <c r="N126" s="24"/>
      <c r="O126" s="26"/>
      <c r="P126" s="41" t="s">
        <v>34</v>
      </c>
      <c r="Q126" s="39" t="s">
        <v>9</v>
      </c>
      <c r="R126" s="27"/>
      <c r="S126" s="34">
        <v>18</v>
      </c>
      <c r="T126" s="5">
        <v>7</v>
      </c>
      <c r="U126" s="5">
        <v>2</v>
      </c>
      <c r="V126" s="5">
        <v>9</v>
      </c>
      <c r="W126" s="34">
        <v>38</v>
      </c>
      <c r="X126" s="34">
        <v>51</v>
      </c>
      <c r="Y126" s="5">
        <v>-13</v>
      </c>
      <c r="Z126" s="34">
        <v>23</v>
      </c>
      <c r="AA126" s="6"/>
      <c r="AB126" s="5"/>
      <c r="AC126" s="5"/>
      <c r="AD126" s="7"/>
    </row>
    <row r="127" spans="11:30" ht="12.75">
      <c r="K127" s="22"/>
      <c r="L127" s="22"/>
      <c r="M127" s="22"/>
      <c r="N127" s="30"/>
      <c r="O127" s="26"/>
      <c r="P127" s="41" t="s">
        <v>35</v>
      </c>
      <c r="Q127" s="39" t="s">
        <v>66</v>
      </c>
      <c r="R127" s="27"/>
      <c r="S127" s="34">
        <v>18</v>
      </c>
      <c r="T127" s="5">
        <v>5</v>
      </c>
      <c r="U127" s="5">
        <v>3</v>
      </c>
      <c r="V127" s="5">
        <v>10</v>
      </c>
      <c r="W127" s="34">
        <v>46</v>
      </c>
      <c r="X127" s="34">
        <v>52</v>
      </c>
      <c r="Y127" s="5">
        <v>-6</v>
      </c>
      <c r="Z127" s="34">
        <v>18</v>
      </c>
      <c r="AA127" s="6"/>
      <c r="AB127" s="5"/>
      <c r="AC127" s="5"/>
      <c r="AD127" s="7"/>
    </row>
    <row r="128" spans="11:30" ht="12.75">
      <c r="K128" s="21"/>
      <c r="L128" s="22"/>
      <c r="M128" s="22"/>
      <c r="N128" s="24"/>
      <c r="O128" s="26"/>
      <c r="P128" s="41" t="s">
        <v>36</v>
      </c>
      <c r="Q128" s="39" t="s">
        <v>11</v>
      </c>
      <c r="R128" s="27"/>
      <c r="S128" s="34">
        <v>18</v>
      </c>
      <c r="T128" s="5">
        <v>3</v>
      </c>
      <c r="U128" s="5">
        <v>1</v>
      </c>
      <c r="V128" s="5">
        <v>14</v>
      </c>
      <c r="W128" s="34">
        <v>23</v>
      </c>
      <c r="X128" s="34">
        <v>68</v>
      </c>
      <c r="Y128" s="5">
        <v>-45</v>
      </c>
      <c r="Z128" s="34">
        <v>10</v>
      </c>
      <c r="AA128" s="6"/>
      <c r="AB128" s="5"/>
      <c r="AC128" s="5"/>
      <c r="AD128" s="7"/>
    </row>
    <row r="129" spans="11:30" ht="12.75">
      <c r="K129" s="21"/>
      <c r="L129" s="22"/>
      <c r="M129" s="22"/>
      <c r="N129" s="24"/>
      <c r="O129" s="26"/>
      <c r="P129" s="41" t="s">
        <v>37</v>
      </c>
      <c r="Q129" s="40" t="s">
        <v>49</v>
      </c>
      <c r="R129" s="33"/>
      <c r="S129" s="34">
        <v>18</v>
      </c>
      <c r="T129" s="9">
        <v>2</v>
      </c>
      <c r="U129" s="9">
        <v>1</v>
      </c>
      <c r="V129" s="9">
        <v>15</v>
      </c>
      <c r="W129" s="34">
        <v>21</v>
      </c>
      <c r="X129" s="34">
        <v>55</v>
      </c>
      <c r="Y129" s="9">
        <v>-34</v>
      </c>
      <c r="Z129" s="34">
        <v>7</v>
      </c>
      <c r="AA129" s="8"/>
      <c r="AB129" s="9"/>
      <c r="AC129" s="9"/>
      <c r="AD129" s="10"/>
    </row>
    <row r="130" spans="11:29" ht="12.75">
      <c r="K130" s="22"/>
      <c r="P130" s="45"/>
      <c r="Q130" s="27"/>
      <c r="R130" s="41"/>
      <c r="S130" s="5"/>
      <c r="T130" s="5"/>
      <c r="U130" s="5"/>
      <c r="V130" s="41"/>
      <c r="W130" s="41"/>
      <c r="X130" s="5"/>
      <c r="Y130" s="41"/>
      <c r="Z130" s="5"/>
      <c r="AA130" s="5"/>
      <c r="AB130" s="5"/>
      <c r="AC130" s="5"/>
    </row>
    <row r="131" spans="11:16" ht="12.75">
      <c r="K131" s="23"/>
      <c r="L131" s="22"/>
      <c r="M131" s="22"/>
      <c r="N131" s="22"/>
      <c r="O131" s="22"/>
      <c r="P131" s="41"/>
    </row>
    <row r="132" spans="11:30" ht="12.75">
      <c r="K132" s="29"/>
      <c r="L132" s="21" t="s">
        <v>122</v>
      </c>
      <c r="M132" s="21"/>
      <c r="N132" s="22"/>
      <c r="O132" s="21"/>
      <c r="R132" s="17"/>
      <c r="S132" s="2" t="s">
        <v>1</v>
      </c>
      <c r="T132" s="3" t="s">
        <v>2</v>
      </c>
      <c r="U132" s="3" t="s">
        <v>3</v>
      </c>
      <c r="V132" s="3" t="s">
        <v>4</v>
      </c>
      <c r="W132" s="3" t="s">
        <v>5</v>
      </c>
      <c r="X132" s="3" t="s">
        <v>6</v>
      </c>
      <c r="Y132" s="3" t="s">
        <v>7</v>
      </c>
      <c r="Z132" s="4" t="s">
        <v>8</v>
      </c>
      <c r="AA132" s="35" t="s">
        <v>24</v>
      </c>
      <c r="AB132" s="36" t="s">
        <v>25</v>
      </c>
      <c r="AC132" s="36" t="s">
        <v>26</v>
      </c>
      <c r="AD132" s="37" t="s">
        <v>27</v>
      </c>
    </row>
    <row r="133" spans="11:30" ht="12.75">
      <c r="K133" s="29"/>
      <c r="L133" s="22"/>
      <c r="M133" s="22"/>
      <c r="N133" s="22"/>
      <c r="O133" s="22"/>
      <c r="P133" s="41" t="s">
        <v>28</v>
      </c>
      <c r="Q133" s="38" t="s">
        <v>65</v>
      </c>
      <c r="R133" s="32"/>
      <c r="S133" s="34">
        <v>18</v>
      </c>
      <c r="T133" s="12">
        <v>12</v>
      </c>
      <c r="U133" s="12">
        <v>3</v>
      </c>
      <c r="V133" s="12">
        <v>3</v>
      </c>
      <c r="W133" s="34">
        <v>62</v>
      </c>
      <c r="X133" s="34">
        <v>27</v>
      </c>
      <c r="Y133" s="12">
        <v>35</v>
      </c>
      <c r="Z133" s="34">
        <v>39</v>
      </c>
      <c r="AA133" s="11">
        <v>2</v>
      </c>
      <c r="AB133" s="12">
        <v>3</v>
      </c>
      <c r="AC133" s="12">
        <v>9</v>
      </c>
      <c r="AD133" s="13">
        <v>8</v>
      </c>
    </row>
    <row r="134" spans="11:30" ht="12.75">
      <c r="K134" s="29">
        <v>1</v>
      </c>
      <c r="L134" s="22" t="s">
        <v>75</v>
      </c>
      <c r="M134" s="22" t="s">
        <v>71</v>
      </c>
      <c r="N134" s="24" t="s">
        <v>127</v>
      </c>
      <c r="O134" s="26" t="s">
        <v>117</v>
      </c>
      <c r="P134" s="41" t="s">
        <v>29</v>
      </c>
      <c r="Q134" s="39" t="s">
        <v>10</v>
      </c>
      <c r="R134" s="27"/>
      <c r="S134" s="34">
        <v>18</v>
      </c>
      <c r="T134" s="5">
        <v>12</v>
      </c>
      <c r="U134" s="5">
        <v>3</v>
      </c>
      <c r="V134" s="5">
        <v>3</v>
      </c>
      <c r="W134" s="34">
        <v>58</v>
      </c>
      <c r="X134" s="34">
        <v>32</v>
      </c>
      <c r="Y134" s="5">
        <v>26</v>
      </c>
      <c r="Z134" s="34">
        <v>39</v>
      </c>
      <c r="AA134" s="6">
        <v>2</v>
      </c>
      <c r="AB134" s="5">
        <v>3</v>
      </c>
      <c r="AC134" s="5">
        <v>8</v>
      </c>
      <c r="AD134" s="7">
        <v>9</v>
      </c>
    </row>
    <row r="135" spans="11:30" ht="12.75">
      <c r="K135" s="29"/>
      <c r="L135" s="29"/>
      <c r="M135" s="22"/>
      <c r="N135" s="22"/>
      <c r="O135" s="24"/>
      <c r="P135" s="41" t="s">
        <v>30</v>
      </c>
      <c r="Q135" s="39" t="s">
        <v>98</v>
      </c>
      <c r="R135" s="27"/>
      <c r="S135" s="34">
        <v>18</v>
      </c>
      <c r="T135" s="5">
        <v>10</v>
      </c>
      <c r="U135" s="5">
        <v>3</v>
      </c>
      <c r="V135" s="5">
        <v>5</v>
      </c>
      <c r="W135" s="34">
        <v>48</v>
      </c>
      <c r="X135" s="34">
        <v>25</v>
      </c>
      <c r="Y135" s="5">
        <v>23</v>
      </c>
      <c r="Z135" s="34">
        <v>33</v>
      </c>
      <c r="AA135" s="6"/>
      <c r="AB135" s="5"/>
      <c r="AC135" s="5"/>
      <c r="AD135" s="7"/>
    </row>
    <row r="136" spans="11:30" ht="12.75">
      <c r="K136" s="29"/>
      <c r="L136" s="23"/>
      <c r="M136" s="22"/>
      <c r="N136" s="22"/>
      <c r="O136" s="24"/>
      <c r="P136" s="41" t="s">
        <v>31</v>
      </c>
      <c r="Q136" s="39" t="s">
        <v>68</v>
      </c>
      <c r="R136" s="27"/>
      <c r="S136" s="34">
        <v>18</v>
      </c>
      <c r="T136" s="5">
        <v>9</v>
      </c>
      <c r="U136" s="5">
        <v>5</v>
      </c>
      <c r="V136" s="5">
        <v>4</v>
      </c>
      <c r="W136" s="34">
        <v>43</v>
      </c>
      <c r="X136" s="34">
        <v>35</v>
      </c>
      <c r="Y136" s="5">
        <v>8</v>
      </c>
      <c r="Z136" s="34">
        <v>32</v>
      </c>
      <c r="AA136" s="6"/>
      <c r="AB136" s="5"/>
      <c r="AC136" s="5"/>
      <c r="AD136" s="7"/>
    </row>
    <row r="137" spans="11:30" ht="12.75">
      <c r="K137" s="29"/>
      <c r="P137" s="41" t="s">
        <v>32</v>
      </c>
      <c r="Q137" s="39" t="s">
        <v>70</v>
      </c>
      <c r="R137" s="27"/>
      <c r="S137" s="34">
        <v>18</v>
      </c>
      <c r="T137" s="5">
        <v>9</v>
      </c>
      <c r="U137" s="5">
        <v>3</v>
      </c>
      <c r="V137" s="5">
        <v>6</v>
      </c>
      <c r="W137" s="34">
        <v>46</v>
      </c>
      <c r="X137" s="34">
        <v>40</v>
      </c>
      <c r="Y137" s="5">
        <v>6</v>
      </c>
      <c r="Z137" s="34">
        <v>30</v>
      </c>
      <c r="AA137" s="6"/>
      <c r="AB137" s="5"/>
      <c r="AC137" s="5"/>
      <c r="AD137" s="7"/>
    </row>
    <row r="138" spans="11:30" ht="12.75">
      <c r="K138" s="29"/>
      <c r="L138" s="25"/>
      <c r="P138" s="41" t="s">
        <v>33</v>
      </c>
      <c r="Q138" s="39" t="s">
        <v>67</v>
      </c>
      <c r="R138" s="27"/>
      <c r="S138" s="34">
        <v>18</v>
      </c>
      <c r="T138" s="5">
        <v>8</v>
      </c>
      <c r="U138" s="5">
        <v>2</v>
      </c>
      <c r="V138" s="5">
        <v>8</v>
      </c>
      <c r="W138" s="34">
        <v>37</v>
      </c>
      <c r="X138" s="34">
        <v>37</v>
      </c>
      <c r="Y138" s="5">
        <v>0</v>
      </c>
      <c r="Z138" s="34">
        <v>26</v>
      </c>
      <c r="AA138" s="6"/>
      <c r="AB138" s="5"/>
      <c r="AC138" s="5"/>
      <c r="AD138" s="7"/>
    </row>
    <row r="139" spans="11:30" ht="12.75">
      <c r="K139" s="29"/>
      <c r="P139" s="41" t="s">
        <v>34</v>
      </c>
      <c r="Q139" s="39" t="s">
        <v>9</v>
      </c>
      <c r="R139" s="27"/>
      <c r="S139" s="34">
        <v>18</v>
      </c>
      <c r="T139" s="5">
        <v>7</v>
      </c>
      <c r="U139" s="5">
        <v>2</v>
      </c>
      <c r="V139" s="5">
        <v>9</v>
      </c>
      <c r="W139" s="34">
        <v>38</v>
      </c>
      <c r="X139" s="34">
        <v>51</v>
      </c>
      <c r="Y139" s="5">
        <v>-13</v>
      </c>
      <c r="Z139" s="34">
        <v>23</v>
      </c>
      <c r="AA139" s="6"/>
      <c r="AB139" s="5"/>
      <c r="AC139" s="5"/>
      <c r="AD139" s="7"/>
    </row>
    <row r="140" spans="11:30" ht="12.75">
      <c r="K140" s="29"/>
      <c r="P140" s="41" t="s">
        <v>35</v>
      </c>
      <c r="Q140" s="39" t="s">
        <v>66</v>
      </c>
      <c r="R140" s="27"/>
      <c r="S140" s="34">
        <v>18</v>
      </c>
      <c r="T140" s="5">
        <v>5</v>
      </c>
      <c r="U140" s="5">
        <v>3</v>
      </c>
      <c r="V140" s="5">
        <v>10</v>
      </c>
      <c r="W140" s="34">
        <v>46</v>
      </c>
      <c r="X140" s="34">
        <v>52</v>
      </c>
      <c r="Y140" s="5">
        <v>-6</v>
      </c>
      <c r="Z140" s="34">
        <v>18</v>
      </c>
      <c r="AA140" s="6"/>
      <c r="AB140" s="5"/>
      <c r="AC140" s="5"/>
      <c r="AD140" s="7"/>
    </row>
    <row r="141" spans="16:30" ht="12.75">
      <c r="P141" s="41" t="s">
        <v>36</v>
      </c>
      <c r="Q141" s="39" t="s">
        <v>11</v>
      </c>
      <c r="R141" s="27"/>
      <c r="S141" s="34">
        <v>18</v>
      </c>
      <c r="T141" s="5">
        <v>3</v>
      </c>
      <c r="U141" s="5">
        <v>1</v>
      </c>
      <c r="V141" s="5">
        <v>14</v>
      </c>
      <c r="W141" s="34">
        <v>23</v>
      </c>
      <c r="X141" s="34">
        <v>68</v>
      </c>
      <c r="Y141" s="5">
        <v>-45</v>
      </c>
      <c r="Z141" s="34">
        <v>10</v>
      </c>
      <c r="AA141" s="6"/>
      <c r="AB141" s="5"/>
      <c r="AC141" s="5"/>
      <c r="AD141" s="7"/>
    </row>
    <row r="142" spans="12:30" ht="12.75">
      <c r="L142" s="22"/>
      <c r="M142" s="22"/>
      <c r="N142" s="22"/>
      <c r="O142" s="22"/>
      <c r="P142" s="41" t="s">
        <v>37</v>
      </c>
      <c r="Q142" s="40" t="s">
        <v>49</v>
      </c>
      <c r="R142" s="33"/>
      <c r="S142" s="34">
        <v>18</v>
      </c>
      <c r="T142" s="9">
        <v>2</v>
      </c>
      <c r="U142" s="9">
        <v>1</v>
      </c>
      <c r="V142" s="9">
        <v>15</v>
      </c>
      <c r="W142" s="34">
        <v>21</v>
      </c>
      <c r="X142" s="34">
        <v>55</v>
      </c>
      <c r="Y142" s="9">
        <v>-34</v>
      </c>
      <c r="Z142" s="34">
        <v>7</v>
      </c>
      <c r="AA142" s="8"/>
      <c r="AB142" s="9"/>
      <c r="AC142" s="9"/>
      <c r="AD142" s="10"/>
    </row>
    <row r="143" spans="12:16" ht="12.75">
      <c r="L143" s="22"/>
      <c r="M143" s="21"/>
      <c r="N143" s="22"/>
      <c r="O143" s="21"/>
      <c r="P143" s="41"/>
    </row>
    <row r="144" spans="12:16" ht="12.75">
      <c r="L144" s="22"/>
      <c r="M144" s="22"/>
      <c r="N144" s="22"/>
      <c r="O144" s="22"/>
      <c r="P144" s="41"/>
    </row>
    <row r="145" spans="11:16" ht="12.75">
      <c r="K145" s="29"/>
      <c r="L145" s="23"/>
      <c r="M145" s="22"/>
      <c r="N145" s="22"/>
      <c r="O145" s="24"/>
      <c r="P145" s="41"/>
    </row>
    <row r="146" spans="11:16" ht="12.75">
      <c r="K146" s="29"/>
      <c r="L146" s="23"/>
      <c r="M146" s="22"/>
      <c r="N146" s="22"/>
      <c r="O146" s="24"/>
      <c r="P146" s="41"/>
    </row>
    <row r="147" spans="11:16" ht="12.75">
      <c r="K147" s="29"/>
      <c r="L147" s="23"/>
      <c r="M147" s="23"/>
      <c r="N147" s="22"/>
      <c r="O147" s="24"/>
      <c r="P147" s="41"/>
    </row>
    <row r="148" spans="11:16" ht="12.75">
      <c r="K148" s="29"/>
      <c r="P148" s="41"/>
    </row>
    <row r="149" spans="11:16" ht="12.75">
      <c r="K149" s="29"/>
      <c r="L149" s="25"/>
      <c r="P149" s="41"/>
    </row>
    <row r="150" spans="11:16" ht="12.75">
      <c r="K150" s="29"/>
      <c r="P150" s="41"/>
    </row>
    <row r="151" spans="11:16" ht="12.75">
      <c r="K151" s="29"/>
      <c r="P151" s="41"/>
    </row>
    <row r="152" spans="11:16" ht="12.75">
      <c r="K152" s="29"/>
      <c r="P152" s="41"/>
    </row>
    <row r="153" spans="11:16" ht="12.75">
      <c r="K153" s="22"/>
      <c r="P153" s="41"/>
    </row>
    <row r="154" spans="10:16" ht="12.75">
      <c r="J154" s="26"/>
      <c r="K154" s="21"/>
      <c r="P154" s="41"/>
    </row>
    <row r="155" spans="11:16" ht="12.75">
      <c r="K155" s="22"/>
      <c r="P155" s="41"/>
    </row>
    <row r="156" spans="11:16" ht="12.75">
      <c r="K156" s="22"/>
      <c r="P156" s="41"/>
    </row>
    <row r="157" spans="11:16" ht="12.75">
      <c r="K157" s="21"/>
      <c r="P157" s="41"/>
    </row>
    <row r="158" spans="11:16" ht="12.75">
      <c r="K158" s="22"/>
      <c r="P158" s="41"/>
    </row>
    <row r="159" spans="11:16" ht="12.75">
      <c r="K159" s="22"/>
      <c r="P159" s="41"/>
    </row>
    <row r="160" spans="11:16" ht="12.75">
      <c r="K160" s="23"/>
      <c r="P160" s="41"/>
    </row>
    <row r="161" spans="10:16" ht="12.75">
      <c r="J161" s="26"/>
      <c r="K161" s="23"/>
      <c r="P161" s="41"/>
    </row>
    <row r="162" ht="12.75">
      <c r="K162" s="23"/>
    </row>
    <row r="163" ht="12.75">
      <c r="K163" s="22"/>
    </row>
    <row r="164" ht="12.75">
      <c r="K164" s="22"/>
    </row>
    <row r="165" spans="11:15" ht="12.75">
      <c r="K165" s="22"/>
      <c r="L165" s="22"/>
      <c r="M165" s="22"/>
      <c r="N165" s="22"/>
      <c r="O165" s="41"/>
    </row>
    <row r="166" spans="11:15" ht="12.75">
      <c r="K166" s="23"/>
      <c r="L166" s="22"/>
      <c r="M166" s="22"/>
      <c r="N166" s="24"/>
      <c r="O166" s="41"/>
    </row>
    <row r="167" spans="11:15" ht="12.75">
      <c r="K167" s="23"/>
      <c r="L167" s="22"/>
      <c r="M167" s="22"/>
      <c r="N167" s="24"/>
      <c r="O167" s="41"/>
    </row>
    <row r="168" spans="11:15" ht="12.75">
      <c r="K168" s="23"/>
      <c r="L168" s="22"/>
      <c r="M168" s="22"/>
      <c r="N168" s="24"/>
      <c r="O168" s="41"/>
    </row>
    <row r="169" ht="12.75">
      <c r="O169" s="41"/>
    </row>
    <row r="170" spans="11:15" ht="12.75">
      <c r="K170" s="25"/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">
      <selection activeCell="B1" sqref="B1:C1"/>
    </sheetView>
  </sheetViews>
  <sheetFormatPr defaultColWidth="9.140625" defaultRowHeight="12.75"/>
  <sheetData>
    <row r="1" ht="12.75">
      <c r="B1" s="42" t="s">
        <v>130</v>
      </c>
    </row>
    <row r="3" spans="1:7" ht="12.75">
      <c r="A3" s="29" t="s">
        <v>16</v>
      </c>
      <c r="B3" s="22" t="s">
        <v>13</v>
      </c>
      <c r="C3" s="22" t="s">
        <v>50</v>
      </c>
      <c r="D3" s="26" t="s">
        <v>52</v>
      </c>
      <c r="E3" t="s">
        <v>131</v>
      </c>
      <c r="F3" t="s">
        <v>132</v>
      </c>
      <c r="G3" t="s">
        <v>133</v>
      </c>
    </row>
    <row r="4" spans="1:6" ht="12.75">
      <c r="A4" s="29" t="s">
        <v>18</v>
      </c>
      <c r="B4" s="22" t="s">
        <v>71</v>
      </c>
      <c r="C4" s="22" t="s">
        <v>13</v>
      </c>
      <c r="D4" s="26" t="s">
        <v>89</v>
      </c>
      <c r="E4" t="s">
        <v>132</v>
      </c>
      <c r="F4" t="s">
        <v>134</v>
      </c>
    </row>
    <row r="5" spans="1:6" ht="12.75">
      <c r="A5" s="29" t="s">
        <v>19</v>
      </c>
      <c r="B5" s="22" t="s">
        <v>13</v>
      </c>
      <c r="C5" s="22" t="s">
        <v>76</v>
      </c>
      <c r="D5" s="26" t="s">
        <v>53</v>
      </c>
      <c r="E5" t="s">
        <v>133</v>
      </c>
      <c r="F5" t="s">
        <v>132</v>
      </c>
    </row>
    <row r="6" spans="1:12" ht="12.75">
      <c r="A6" s="29" t="s">
        <v>128</v>
      </c>
      <c r="B6" s="22" t="s">
        <v>13</v>
      </c>
      <c r="C6" s="22" t="s">
        <v>72</v>
      </c>
      <c r="D6" s="26" t="s">
        <v>91</v>
      </c>
      <c r="E6" t="s">
        <v>131</v>
      </c>
      <c r="F6" t="s">
        <v>131</v>
      </c>
      <c r="G6" t="s">
        <v>131</v>
      </c>
      <c r="H6" t="s">
        <v>131</v>
      </c>
      <c r="I6" t="s">
        <v>138</v>
      </c>
      <c r="J6" t="s">
        <v>133</v>
      </c>
      <c r="K6" t="s">
        <v>132</v>
      </c>
      <c r="L6" t="s">
        <v>139</v>
      </c>
    </row>
    <row r="7" spans="1:8" ht="12.75">
      <c r="A7" s="29" t="s">
        <v>21</v>
      </c>
      <c r="B7" s="22" t="s">
        <v>73</v>
      </c>
      <c r="C7" s="22" t="s">
        <v>13</v>
      </c>
      <c r="D7" s="26" t="s">
        <v>92</v>
      </c>
      <c r="E7" t="s">
        <v>131</v>
      </c>
      <c r="F7" t="s">
        <v>140</v>
      </c>
      <c r="G7" t="s">
        <v>134</v>
      </c>
      <c r="H7" t="s">
        <v>134</v>
      </c>
    </row>
    <row r="8" spans="1:8" ht="12.75">
      <c r="A8" s="29" t="s">
        <v>22</v>
      </c>
      <c r="B8" s="22" t="s">
        <v>13</v>
      </c>
      <c r="C8" s="22" t="s">
        <v>12</v>
      </c>
      <c r="D8" s="26" t="s">
        <v>60</v>
      </c>
      <c r="E8" t="s">
        <v>134</v>
      </c>
      <c r="F8" t="s">
        <v>134</v>
      </c>
      <c r="G8" t="s">
        <v>131</v>
      </c>
      <c r="H8" t="s">
        <v>138</v>
      </c>
    </row>
    <row r="9" spans="1:6" ht="12.75">
      <c r="A9" s="29" t="s">
        <v>23</v>
      </c>
      <c r="B9" s="22" t="s">
        <v>74</v>
      </c>
      <c r="C9" s="22" t="s">
        <v>13</v>
      </c>
      <c r="D9" s="26" t="s">
        <v>63</v>
      </c>
      <c r="E9" t="s">
        <v>131</v>
      </c>
      <c r="F9" t="s">
        <v>132</v>
      </c>
    </row>
    <row r="10" spans="1:7" ht="12.75">
      <c r="A10" s="29" t="s">
        <v>38</v>
      </c>
      <c r="B10" s="22" t="s">
        <v>13</v>
      </c>
      <c r="C10" s="22" t="s">
        <v>17</v>
      </c>
      <c r="D10" s="26" t="s">
        <v>63</v>
      </c>
      <c r="E10" t="s">
        <v>131</v>
      </c>
      <c r="F10" t="s">
        <v>131</v>
      </c>
      <c r="G10" t="s">
        <v>134</v>
      </c>
    </row>
    <row r="11" spans="1:6" ht="12.75">
      <c r="A11" s="29" t="s">
        <v>39</v>
      </c>
      <c r="B11" s="22" t="s">
        <v>75</v>
      </c>
      <c r="C11" s="22" t="s">
        <v>13</v>
      </c>
      <c r="D11" s="26" t="s">
        <v>53</v>
      </c>
      <c r="E11" t="s">
        <v>132</v>
      </c>
      <c r="F11" t="s">
        <v>131</v>
      </c>
    </row>
    <row r="12" spans="1:7" ht="12.75">
      <c r="A12" s="29" t="s">
        <v>40</v>
      </c>
      <c r="B12" s="22" t="s">
        <v>50</v>
      </c>
      <c r="C12" s="22" t="s">
        <v>13</v>
      </c>
      <c r="D12" s="26" t="s">
        <v>96</v>
      </c>
      <c r="E12" t="s">
        <v>131</v>
      </c>
      <c r="F12" t="s">
        <v>131</v>
      </c>
      <c r="G12" t="s">
        <v>141</v>
      </c>
    </row>
    <row r="13" spans="1:10" ht="12.75">
      <c r="A13" s="29" t="s">
        <v>41</v>
      </c>
      <c r="B13" s="22" t="s">
        <v>13</v>
      </c>
      <c r="C13" s="22" t="s">
        <v>71</v>
      </c>
      <c r="D13" s="26" t="s">
        <v>111</v>
      </c>
      <c r="E13" t="s">
        <v>138</v>
      </c>
      <c r="F13" t="s">
        <v>138</v>
      </c>
      <c r="G13" t="s">
        <v>141</v>
      </c>
      <c r="H13" t="s">
        <v>132</v>
      </c>
      <c r="I13" t="s">
        <v>131</v>
      </c>
      <c r="J13" t="s">
        <v>142</v>
      </c>
    </row>
    <row r="14" spans="1:5" ht="12.75">
      <c r="A14" s="29" t="s">
        <v>42</v>
      </c>
      <c r="B14" s="22" t="s">
        <v>76</v>
      </c>
      <c r="C14" s="22" t="s">
        <v>13</v>
      </c>
      <c r="D14" s="26" t="s">
        <v>59</v>
      </c>
      <c r="E14" t="s">
        <v>131</v>
      </c>
    </row>
    <row r="15" spans="1:8" ht="12.75">
      <c r="A15" s="29" t="s">
        <v>43</v>
      </c>
      <c r="B15" s="22" t="s">
        <v>72</v>
      </c>
      <c r="C15" s="22" t="s">
        <v>13</v>
      </c>
      <c r="D15" s="26" t="s">
        <v>113</v>
      </c>
      <c r="E15" t="s">
        <v>132</v>
      </c>
      <c r="F15" t="s">
        <v>132</v>
      </c>
      <c r="G15" t="s">
        <v>132</v>
      </c>
      <c r="H15" t="s">
        <v>131</v>
      </c>
    </row>
    <row r="16" spans="1:9" ht="12.75">
      <c r="A16" s="29" t="s">
        <v>44</v>
      </c>
      <c r="B16" s="22" t="s">
        <v>13</v>
      </c>
      <c r="C16" s="22" t="s">
        <v>73</v>
      </c>
      <c r="D16" s="26" t="s">
        <v>93</v>
      </c>
      <c r="E16" t="s">
        <v>132</v>
      </c>
      <c r="F16" t="s">
        <v>143</v>
      </c>
      <c r="G16" t="s">
        <v>131</v>
      </c>
      <c r="H16" t="s">
        <v>138</v>
      </c>
      <c r="I16" t="s">
        <v>134</v>
      </c>
    </row>
    <row r="17" spans="1:5" ht="12.75">
      <c r="A17" s="29" t="s">
        <v>129</v>
      </c>
      <c r="B17" s="22" t="s">
        <v>12</v>
      </c>
      <c r="C17" s="22" t="s">
        <v>13</v>
      </c>
      <c r="D17" s="26" t="s">
        <v>58</v>
      </c>
      <c r="E17" t="s">
        <v>144</v>
      </c>
    </row>
    <row r="18" spans="1:5" ht="12.75">
      <c r="A18" s="29" t="s">
        <v>46</v>
      </c>
      <c r="B18" s="22" t="s">
        <v>13</v>
      </c>
      <c r="C18" s="22" t="s">
        <v>74</v>
      </c>
      <c r="D18" s="26" t="s">
        <v>110</v>
      </c>
      <c r="E18" t="s">
        <v>131</v>
      </c>
    </row>
    <row r="19" spans="1:8" ht="12.75">
      <c r="A19" s="29" t="s">
        <v>47</v>
      </c>
      <c r="B19" s="22" t="s">
        <v>17</v>
      </c>
      <c r="C19" s="22" t="s">
        <v>13</v>
      </c>
      <c r="D19" s="26" t="s">
        <v>113</v>
      </c>
      <c r="E19" t="s">
        <v>134</v>
      </c>
      <c r="F19" t="s">
        <v>145</v>
      </c>
      <c r="G19" t="s">
        <v>131</v>
      </c>
      <c r="H19" t="s">
        <v>142</v>
      </c>
    </row>
    <row r="20" spans="1:7" ht="12.75">
      <c r="A20" s="29" t="s">
        <v>48</v>
      </c>
      <c r="B20" s="22" t="s">
        <v>13</v>
      </c>
      <c r="C20" s="22" t="s">
        <v>75</v>
      </c>
      <c r="D20" s="26" t="s">
        <v>52</v>
      </c>
      <c r="E20" t="s">
        <v>132</v>
      </c>
      <c r="F20" t="s">
        <v>132</v>
      </c>
      <c r="G20" t="s">
        <v>133</v>
      </c>
    </row>
    <row r="22" spans="2:5" ht="12.75">
      <c r="B22" s="42"/>
      <c r="D22">
        <f>COUNTIF($E$3:$L$20,"Piękoś")</f>
        <v>19</v>
      </c>
      <c r="E22" t="s">
        <v>135</v>
      </c>
    </row>
    <row r="23" spans="4:5" ht="12.75">
      <c r="D23">
        <f>COUNTIF($E$3:$L$20,"Grabowski")</f>
        <v>13</v>
      </c>
      <c r="E23" t="s">
        <v>136</v>
      </c>
    </row>
    <row r="24" spans="1:5" ht="12.75">
      <c r="A24" s="29"/>
      <c r="B24" s="22"/>
      <c r="D24">
        <f>COUNTIF($E$3:$L$20,"Rutkowski")</f>
        <v>8</v>
      </c>
      <c r="E24" t="s">
        <v>147</v>
      </c>
    </row>
    <row r="25" spans="1:5" ht="12.75">
      <c r="A25" s="29"/>
      <c r="B25" s="22"/>
      <c r="C25" s="21"/>
      <c r="D25">
        <f>COUNTIF($E$3:$L$20,"Stanowicki")</f>
        <v>5</v>
      </c>
      <c r="E25" t="s">
        <v>148</v>
      </c>
    </row>
    <row r="26" spans="1:5" ht="12.75">
      <c r="A26" s="29"/>
      <c r="B26" s="21"/>
      <c r="C26" s="21"/>
      <c r="D26">
        <f>COUNTIF($E$3:$L$20,"Leliwa")</f>
        <v>4</v>
      </c>
      <c r="E26" t="s">
        <v>137</v>
      </c>
    </row>
    <row r="27" spans="1:5" ht="12.75">
      <c r="A27" s="29"/>
      <c r="B27" s="22"/>
      <c r="C27" s="22"/>
      <c r="D27">
        <f>COUNTIF($E$3:$L$20,"Mróz")</f>
        <v>2</v>
      </c>
      <c r="E27" t="s">
        <v>150</v>
      </c>
    </row>
    <row r="28" spans="1:5" ht="12.75">
      <c r="A28" s="29"/>
      <c r="B28" s="22"/>
      <c r="C28" s="22"/>
      <c r="D28">
        <f>COUNTIF($E$3:$L$20,"Orzechowski L")</f>
        <v>2</v>
      </c>
      <c r="E28" t="s">
        <v>151</v>
      </c>
    </row>
    <row r="29" spans="1:5" ht="12.75">
      <c r="A29" s="29"/>
      <c r="B29" s="22"/>
      <c r="C29" s="22"/>
      <c r="D29">
        <f>COUNTIF($E$3:$L$20,"Danielewski")</f>
        <v>1</v>
      </c>
      <c r="E29" t="s">
        <v>149</v>
      </c>
    </row>
    <row r="30" spans="1:5" ht="12.75">
      <c r="A30" s="29"/>
      <c r="B30" s="22"/>
      <c r="C30" s="22"/>
      <c r="D30">
        <f>COUNTIF($E$3:$L$20,"Lewandowski")</f>
        <v>1</v>
      </c>
      <c r="E30" t="s">
        <v>154</v>
      </c>
    </row>
    <row r="31" spans="1:5" ht="12.75">
      <c r="A31" s="29"/>
      <c r="D31">
        <f>COUNTIF($E$3:$L$20,"Orzechowski M")</f>
        <v>1</v>
      </c>
      <c r="E31" t="s">
        <v>153</v>
      </c>
    </row>
    <row r="32" spans="1:5" ht="12.75">
      <c r="A32" s="29"/>
      <c r="B32" s="22"/>
      <c r="C32" s="22"/>
      <c r="D32">
        <f>COUNTIF($E$3:$L$20,"Witkowski")</f>
        <v>1</v>
      </c>
      <c r="E32" t="s">
        <v>152</v>
      </c>
    </row>
    <row r="33" spans="2:5" ht="12.75">
      <c r="B33" s="22"/>
      <c r="D33">
        <f>COUNTIF($E$3:$L$20,"samobój")</f>
        <v>1</v>
      </c>
      <c r="E33" t="s">
        <v>146</v>
      </c>
    </row>
    <row r="34" spans="2:5" ht="12.75">
      <c r="B34" s="22"/>
      <c r="D34" s="24"/>
      <c r="E34" s="26"/>
    </row>
    <row r="35" spans="2:5" ht="12.75">
      <c r="B35" s="22"/>
      <c r="D35" s="24"/>
      <c r="E35" s="26"/>
    </row>
    <row r="36" spans="4:5" ht="12.75">
      <c r="D36" s="30"/>
      <c r="E36" s="26"/>
    </row>
    <row r="37" spans="1:5" ht="12.75">
      <c r="A37" s="29"/>
      <c r="B37" s="21"/>
      <c r="C37" s="21"/>
      <c r="D37" s="31"/>
      <c r="E37" s="26"/>
    </row>
    <row r="38" spans="1:5" ht="12.75">
      <c r="A38" s="29"/>
      <c r="B38" s="22"/>
      <c r="C38" s="22"/>
      <c r="D38" s="31"/>
      <c r="E38" s="26"/>
    </row>
    <row r="39" spans="1:5" ht="12.75">
      <c r="A39" s="29"/>
      <c r="B39" s="22"/>
      <c r="C39" s="22"/>
      <c r="D39" s="24"/>
      <c r="E39" s="26"/>
    </row>
    <row r="40" spans="1:5" ht="12.75">
      <c r="A40" s="29"/>
      <c r="B40" s="22"/>
      <c r="C40" s="22"/>
      <c r="D40" s="24"/>
      <c r="E40" s="26"/>
    </row>
    <row r="41" spans="1:5" ht="12.75">
      <c r="A41" s="29"/>
      <c r="B41" s="22"/>
      <c r="C41" s="22"/>
      <c r="D41" s="24"/>
      <c r="E41" s="26"/>
    </row>
    <row r="42" spans="1:5" ht="12.75">
      <c r="A42" s="29"/>
      <c r="B42" s="22"/>
      <c r="C42" s="22"/>
      <c r="D42" s="24"/>
      <c r="E42" s="26"/>
    </row>
    <row r="43" ht="12.75">
      <c r="A43" s="29"/>
    </row>
    <row r="44" spans="1:5" ht="12.75">
      <c r="A44" s="29"/>
      <c r="B44" s="22"/>
      <c r="D44" s="30"/>
      <c r="E44" s="26"/>
    </row>
    <row r="45" spans="1:5" ht="12.75">
      <c r="A45" s="29"/>
      <c r="B45" s="22"/>
      <c r="D45" s="30"/>
      <c r="E45" s="26"/>
    </row>
    <row r="46" spans="2:5" ht="12.75">
      <c r="B46" s="22"/>
      <c r="D46" s="24"/>
      <c r="E46" s="26"/>
    </row>
    <row r="47" spans="2:5" ht="12.75">
      <c r="B47" s="22"/>
      <c r="D47" s="24"/>
      <c r="E47" s="26"/>
    </row>
    <row r="48" spans="2:5" ht="12.75">
      <c r="B48" s="22"/>
      <c r="D48" s="24"/>
      <c r="E48" s="26"/>
    </row>
    <row r="49" spans="2:5" ht="12.75">
      <c r="B49" s="22"/>
      <c r="C49" s="22"/>
      <c r="D49" s="30"/>
      <c r="E49" s="26"/>
    </row>
    <row r="50" spans="1:5" ht="12.75">
      <c r="A50" s="29"/>
      <c r="B50" s="21"/>
      <c r="C50" s="21"/>
      <c r="D50" s="31"/>
      <c r="E50" s="26"/>
    </row>
    <row r="51" spans="1:5" ht="12.75">
      <c r="A51" s="29"/>
      <c r="B51" s="22"/>
      <c r="C51" s="22"/>
      <c r="D51" s="31"/>
      <c r="E51" s="26"/>
    </row>
    <row r="52" ht="12.75">
      <c r="A52" s="29"/>
    </row>
    <row r="53" spans="1:5" ht="12.75">
      <c r="A53" s="29"/>
      <c r="B53" s="22"/>
      <c r="C53" s="22"/>
      <c r="D53" s="24"/>
      <c r="E53" s="26"/>
    </row>
    <row r="54" spans="1:5" ht="12.75">
      <c r="A54" s="29"/>
      <c r="B54" s="22"/>
      <c r="C54" s="22"/>
      <c r="D54" s="24"/>
      <c r="E54" s="26"/>
    </row>
    <row r="55" spans="1:5" ht="12.75">
      <c r="A55" s="29"/>
      <c r="B55" s="22"/>
      <c r="C55" s="22"/>
      <c r="D55" s="24"/>
      <c r="E55" s="26"/>
    </row>
    <row r="56" spans="1:5" ht="12.75">
      <c r="A56" s="29"/>
      <c r="B56" s="22"/>
      <c r="C56" s="22"/>
      <c r="D56" s="24"/>
      <c r="E56" s="26"/>
    </row>
    <row r="57" spans="1:5" ht="12.75">
      <c r="A57" s="29"/>
      <c r="B57" s="22"/>
      <c r="D57" s="30"/>
      <c r="E57" s="26"/>
    </row>
    <row r="58" spans="1:5" ht="12.75">
      <c r="A58" s="29"/>
      <c r="B58" s="22"/>
      <c r="D58" s="30"/>
      <c r="E58" s="26"/>
    </row>
    <row r="59" spans="2:5" ht="12.75">
      <c r="B59" s="22"/>
      <c r="D59" s="24"/>
      <c r="E59" s="26"/>
    </row>
    <row r="60" spans="2:5" ht="12.75">
      <c r="B60" s="22"/>
      <c r="D60" s="24"/>
      <c r="E60" s="26"/>
    </row>
    <row r="61" spans="2:5" ht="12.75">
      <c r="B61" s="22"/>
      <c r="D61" s="24"/>
      <c r="E61" s="26"/>
    </row>
    <row r="62" spans="2:5" ht="12.75">
      <c r="B62" s="22"/>
      <c r="C62" s="22"/>
      <c r="D62" s="30"/>
      <c r="E62" s="26"/>
    </row>
    <row r="63" spans="1:5" ht="12.75">
      <c r="A63" s="29"/>
      <c r="B63" s="21"/>
      <c r="C63" s="21"/>
      <c r="D63" s="31"/>
      <c r="E63" s="26"/>
    </row>
    <row r="64" spans="1:5" ht="12.75">
      <c r="A64" s="29"/>
      <c r="B64" s="22"/>
      <c r="C64" s="21"/>
      <c r="D64" s="31"/>
      <c r="E64" s="26"/>
    </row>
    <row r="65" spans="1:5" ht="12.75">
      <c r="A65" s="29"/>
      <c r="B65" s="22"/>
      <c r="C65" s="22"/>
      <c r="D65" s="24"/>
      <c r="E65" s="26"/>
    </row>
    <row r="66" spans="1:5" ht="12.75">
      <c r="A66" s="29"/>
      <c r="B66" s="22"/>
      <c r="C66" s="22"/>
      <c r="D66" s="24"/>
      <c r="E66" s="26"/>
    </row>
    <row r="67" spans="1:5" ht="12.75">
      <c r="A67" s="29"/>
      <c r="B67" s="22"/>
      <c r="C67" s="22"/>
      <c r="D67" s="24"/>
      <c r="E67" s="26"/>
    </row>
    <row r="68" spans="1:5" ht="12.75">
      <c r="A68" s="29"/>
      <c r="B68" s="22"/>
      <c r="C68" s="22"/>
      <c r="D68" s="24"/>
      <c r="E68" s="26"/>
    </row>
    <row r="69" ht="12.75">
      <c r="A69" s="29"/>
    </row>
    <row r="70" spans="1:5" ht="12.75">
      <c r="A70" s="29"/>
      <c r="D70" s="30"/>
      <c r="E70" s="26"/>
    </row>
    <row r="71" spans="1:5" ht="12.75">
      <c r="A71" s="29"/>
      <c r="B71" s="22"/>
      <c r="D71" s="30"/>
      <c r="E71" s="26"/>
    </row>
    <row r="72" spans="2:5" ht="12.75">
      <c r="B72" s="22"/>
      <c r="D72" s="24"/>
      <c r="E72" s="26"/>
    </row>
    <row r="73" spans="2:5" ht="12.75">
      <c r="B73" s="22"/>
      <c r="D73" s="24"/>
      <c r="E73" s="26"/>
    </row>
    <row r="74" spans="2:5" ht="12.75">
      <c r="B74" s="22"/>
      <c r="D74" s="24"/>
      <c r="E74" s="26"/>
    </row>
    <row r="75" spans="2:5" ht="12.75">
      <c r="B75" s="22"/>
      <c r="C75" s="22"/>
      <c r="D75" s="30"/>
      <c r="E75" s="26"/>
    </row>
    <row r="76" spans="1:5" ht="12.75">
      <c r="A76" s="29"/>
      <c r="B76" s="21"/>
      <c r="C76" s="21"/>
      <c r="D76" s="31"/>
      <c r="E76" s="26"/>
    </row>
    <row r="77" spans="1:5" ht="12.75">
      <c r="A77" s="29"/>
      <c r="B77" s="22"/>
      <c r="C77" s="21"/>
      <c r="D77" s="31"/>
      <c r="E77" s="26"/>
    </row>
    <row r="78" spans="1:5" ht="12.75">
      <c r="A78" s="29"/>
      <c r="B78" s="22"/>
      <c r="C78" s="22"/>
      <c r="D78" s="24"/>
      <c r="E78" s="26"/>
    </row>
    <row r="79" ht="12.75">
      <c r="A79" s="29"/>
    </row>
    <row r="80" spans="1:5" ht="12.75">
      <c r="A80" s="29"/>
      <c r="B80" s="22"/>
      <c r="C80" s="22"/>
      <c r="D80" s="24"/>
      <c r="E80" s="26"/>
    </row>
    <row r="81" spans="1:5" ht="12.75">
      <c r="A81" s="29"/>
      <c r="B81" s="22"/>
      <c r="C81" s="22"/>
      <c r="D81" s="24"/>
      <c r="E81" s="26"/>
    </row>
    <row r="82" spans="1:5" ht="12.75">
      <c r="A82" s="29"/>
      <c r="B82" s="22"/>
      <c r="C82" s="22"/>
      <c r="D82" s="24"/>
      <c r="E82" s="26"/>
    </row>
    <row r="83" spans="1:5" ht="12.75">
      <c r="A83" s="29"/>
      <c r="D83" s="30"/>
      <c r="E83" s="26"/>
    </row>
    <row r="84" spans="1:5" ht="12.75">
      <c r="A84" s="29"/>
      <c r="D84" s="30"/>
      <c r="E84" s="26"/>
    </row>
    <row r="85" spans="4:5" ht="12.75">
      <c r="D85" s="24"/>
      <c r="E85" s="26"/>
    </row>
    <row r="86" spans="4:5" ht="12.75">
      <c r="D86" s="24"/>
      <c r="E86" s="26"/>
    </row>
    <row r="87" spans="4:5" ht="12.75">
      <c r="D87" s="24"/>
      <c r="E87" s="26"/>
    </row>
    <row r="88" spans="2:5" ht="12.75">
      <c r="B88" s="22"/>
      <c r="C88" s="21"/>
      <c r="D88" s="30"/>
      <c r="E88" s="26"/>
    </row>
    <row r="89" spans="1:5" ht="12.75">
      <c r="A89" s="29"/>
      <c r="B89" s="21"/>
      <c r="C89" s="21"/>
      <c r="D89" s="31"/>
      <c r="E89" s="26"/>
    </row>
    <row r="90" spans="1:5" ht="12.75">
      <c r="A90" s="29"/>
      <c r="B90" s="22"/>
      <c r="C90" s="22"/>
      <c r="D90" s="31"/>
      <c r="E90" s="26"/>
    </row>
    <row r="91" spans="1:5" ht="12.75">
      <c r="A91" s="29"/>
      <c r="B91" s="22"/>
      <c r="C91" s="22"/>
      <c r="D91" s="24"/>
      <c r="E91" s="26"/>
    </row>
    <row r="92" spans="1:5" ht="12.75">
      <c r="A92" s="29"/>
      <c r="B92" s="22"/>
      <c r="C92" s="22"/>
      <c r="D92" s="24"/>
      <c r="E92" s="26"/>
    </row>
    <row r="93" spans="1:5" ht="12.75">
      <c r="A93" s="29"/>
      <c r="B93" s="22"/>
      <c r="C93" s="22"/>
      <c r="D93" s="24"/>
      <c r="E93" s="26"/>
    </row>
    <row r="94" ht="12.75">
      <c r="A94" s="29"/>
    </row>
    <row r="95" spans="1:5" ht="12.75">
      <c r="A95" s="29"/>
      <c r="B95" s="22"/>
      <c r="C95" s="22"/>
      <c r="D95" s="24"/>
      <c r="E95" s="26"/>
    </row>
    <row r="96" spans="1:5" ht="12.75">
      <c r="A96" s="29"/>
      <c r="B96" s="22"/>
      <c r="D96" s="30"/>
      <c r="E96" s="26"/>
    </row>
    <row r="97" spans="1:5" ht="12.75">
      <c r="A97" s="29"/>
      <c r="B97" s="22"/>
      <c r="D97" s="30"/>
      <c r="E97" s="26"/>
    </row>
    <row r="98" spans="2:5" ht="12.75">
      <c r="B98" s="22"/>
      <c r="D98" s="24"/>
      <c r="E98" s="26"/>
    </row>
    <row r="99" spans="2:5" ht="12.75">
      <c r="B99" s="22"/>
      <c r="D99" s="24"/>
      <c r="E99" s="26"/>
    </row>
    <row r="100" spans="2:5" ht="12.75">
      <c r="B100" s="22"/>
      <c r="D100" s="24"/>
      <c r="E100" s="26"/>
    </row>
    <row r="101" spans="2:5" ht="12.75">
      <c r="B101" s="22"/>
      <c r="C101" s="21"/>
      <c r="D101" s="30"/>
      <c r="E101" s="26"/>
    </row>
    <row r="102" spans="1:5" ht="12.75">
      <c r="A102" s="29"/>
      <c r="B102" s="21"/>
      <c r="C102" s="21"/>
      <c r="D102" s="31"/>
      <c r="E102" s="26"/>
    </row>
    <row r="103" spans="1:5" ht="12.75">
      <c r="A103" s="29"/>
      <c r="B103" s="22"/>
      <c r="C103" s="22"/>
      <c r="D103" s="31"/>
      <c r="E103" s="26"/>
    </row>
    <row r="104" spans="1:5" ht="12.75">
      <c r="A104" s="29"/>
      <c r="B104" s="22"/>
      <c r="C104" s="22"/>
      <c r="D104" s="24"/>
      <c r="E104" s="26"/>
    </row>
    <row r="105" spans="1:5" ht="12.75">
      <c r="A105" s="29"/>
      <c r="B105" s="22"/>
      <c r="C105" s="22"/>
      <c r="D105" s="24"/>
      <c r="E105" s="26"/>
    </row>
    <row r="106" ht="12.75">
      <c r="A106" s="29"/>
    </row>
    <row r="107" spans="1:5" ht="12.75">
      <c r="A107" s="29"/>
      <c r="B107" s="22"/>
      <c r="C107" s="22"/>
      <c r="D107" s="24"/>
      <c r="E107" s="26"/>
    </row>
    <row r="108" spans="1:5" ht="12.75">
      <c r="A108" s="29"/>
      <c r="B108" s="22"/>
      <c r="C108" s="22"/>
      <c r="D108" s="24"/>
      <c r="E108" s="26"/>
    </row>
    <row r="109" spans="1:5" ht="12.75">
      <c r="A109" s="29"/>
      <c r="B109" s="22"/>
      <c r="D109" s="30"/>
      <c r="E109" s="26"/>
    </row>
    <row r="110" spans="1:5" ht="12.75">
      <c r="A110" s="29"/>
      <c r="D110" s="30"/>
      <c r="E110" s="26"/>
    </row>
    <row r="111" spans="4:5" ht="12.75">
      <c r="D111" s="24"/>
      <c r="E111" s="26"/>
    </row>
    <row r="112" spans="4:5" ht="12.75">
      <c r="D112" s="24"/>
      <c r="E112" s="26"/>
    </row>
    <row r="113" spans="4:5" ht="12.75">
      <c r="D113" s="24"/>
      <c r="E113" s="26"/>
    </row>
    <row r="114" spans="2:5" ht="12.75">
      <c r="B114" s="22"/>
      <c r="C114" s="22"/>
      <c r="D114" s="30"/>
      <c r="E114" s="26"/>
    </row>
    <row r="115" spans="1:5" ht="12.75">
      <c r="A115" s="29"/>
      <c r="B115" s="21"/>
      <c r="C115" s="21"/>
      <c r="D115" s="31"/>
      <c r="E115" s="26"/>
    </row>
    <row r="116" spans="1:5" ht="12.75">
      <c r="A116" s="29"/>
      <c r="B116" s="22"/>
      <c r="C116" s="22"/>
      <c r="D116" s="31"/>
      <c r="E116" s="26"/>
    </row>
    <row r="117" spans="1:5" ht="12.75">
      <c r="A117" s="29"/>
      <c r="B117" s="22"/>
      <c r="C117" s="22"/>
      <c r="D117" s="24"/>
      <c r="E117" s="26"/>
    </row>
    <row r="118" spans="1:5" ht="12.75">
      <c r="A118" s="29"/>
      <c r="B118" s="22"/>
      <c r="C118" s="22"/>
      <c r="D118" s="24"/>
      <c r="E118" s="26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43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Suzik</cp:lastModifiedBy>
  <dcterms:created xsi:type="dcterms:W3CDTF">2007-01-08T11:26:01Z</dcterms:created>
  <dcterms:modified xsi:type="dcterms:W3CDTF">2008-03-26T16:45:09Z</dcterms:modified>
  <cp:category/>
  <cp:version/>
  <cp:contentType/>
  <cp:contentStatus/>
</cp:coreProperties>
</file>