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2"/>
  </bookViews>
  <sheets>
    <sheet name="Jesień 2009" sheetId="1" r:id="rId1"/>
    <sheet name="Wiosna 2010" sheetId="2" r:id="rId2"/>
    <sheet name="Gole dla Finishparkietu" sheetId="3" r:id="rId3"/>
  </sheets>
  <definedNames>
    <definedName name="last" localSheetId="0">'Jesień 2009'!$E$91</definedName>
  </definedNames>
  <calcPr fullCalcOnLoad="1"/>
</workbook>
</file>

<file path=xl/sharedStrings.xml><?xml version="1.0" encoding="utf-8"?>
<sst xmlns="http://schemas.openxmlformats.org/spreadsheetml/2006/main" count="1755" uniqueCount="219">
  <si>
    <t>x</t>
  </si>
  <si>
    <t>M</t>
  </si>
  <si>
    <t>Z</t>
  </si>
  <si>
    <t>R</t>
  </si>
  <si>
    <t>P</t>
  </si>
  <si>
    <t>BZ</t>
  </si>
  <si>
    <t>BS</t>
  </si>
  <si>
    <t>BIL</t>
  </si>
  <si>
    <t>PKT</t>
  </si>
  <si>
    <t>1 kolejka</t>
  </si>
  <si>
    <t>10 kolejka</t>
  </si>
  <si>
    <t>11 kolejka</t>
  </si>
  <si>
    <t>12 kolejka</t>
  </si>
  <si>
    <t>13 kolejka</t>
  </si>
  <si>
    <t xml:space="preserve"> 4:0</t>
  </si>
  <si>
    <t xml:space="preserve"> 0:2</t>
  </si>
  <si>
    <t xml:space="preserve"> 3:0</t>
  </si>
  <si>
    <t>niedziela</t>
  </si>
  <si>
    <t xml:space="preserve"> 0:0</t>
  </si>
  <si>
    <t xml:space="preserve"> 3:1</t>
  </si>
  <si>
    <t xml:space="preserve"> 4:1</t>
  </si>
  <si>
    <t xml:space="preserve"> 2:3</t>
  </si>
  <si>
    <t xml:space="preserve"> 1:2</t>
  </si>
  <si>
    <t xml:space="preserve"> 2:0</t>
  </si>
  <si>
    <t xml:space="preserve"> 3:2</t>
  </si>
  <si>
    <t xml:space="preserve"> 5:2</t>
  </si>
  <si>
    <t>Finishparkiet Mszanowo</t>
  </si>
  <si>
    <t>Finish</t>
  </si>
  <si>
    <t>Finishparkiet</t>
  </si>
  <si>
    <t xml:space="preserve"> 6:0</t>
  </si>
  <si>
    <t>A KLASA WMZPN GRUPA 4</t>
  </si>
  <si>
    <t>Polonia Iłowo</t>
  </si>
  <si>
    <t>Kormoran Ruszkowo</t>
  </si>
  <si>
    <t>Czarni Rudzienice</t>
  </si>
  <si>
    <t>Olimpia Kisielice</t>
  </si>
  <si>
    <t>Zamek II Kurzętnik</t>
  </si>
  <si>
    <t>GSZS Rybno</t>
  </si>
  <si>
    <t>Iskra Smykówko</t>
  </si>
  <si>
    <t>GKS II Wikielec</t>
  </si>
  <si>
    <t>GKS LZS Szymbark</t>
  </si>
  <si>
    <t>Polonia</t>
  </si>
  <si>
    <t>Ruszkowo</t>
  </si>
  <si>
    <t>Czarni</t>
  </si>
  <si>
    <t>Olimpia</t>
  </si>
  <si>
    <t>Zamek II</t>
  </si>
  <si>
    <t>Rybno</t>
  </si>
  <si>
    <t>Iskra</t>
  </si>
  <si>
    <t>Wikielec</t>
  </si>
  <si>
    <t>Szymbark</t>
  </si>
  <si>
    <t>Wikielec II</t>
  </si>
  <si>
    <t>wynik</t>
  </si>
  <si>
    <t>godz.</t>
  </si>
  <si>
    <t>dzień</t>
  </si>
  <si>
    <t>sobota</t>
  </si>
  <si>
    <t>2 kolejka</t>
  </si>
  <si>
    <t>3 kolejka</t>
  </si>
  <si>
    <t>4 kolejka</t>
  </si>
  <si>
    <t>5 kolejka</t>
  </si>
  <si>
    <t>6 kolejka</t>
  </si>
  <si>
    <t>7 kolejka</t>
  </si>
  <si>
    <t>8 kolejka</t>
  </si>
  <si>
    <t>9 kolejka</t>
  </si>
  <si>
    <t>środa</t>
  </si>
  <si>
    <t>m</t>
  </si>
  <si>
    <t>pkt</t>
  </si>
  <si>
    <t>bz</t>
  </si>
  <si>
    <t>bs</t>
  </si>
  <si>
    <r>
      <t>1.</t>
    </r>
    <r>
      <rPr>
        <b/>
        <sz val="10"/>
        <color indexed="48"/>
        <rFont val="Arial"/>
        <family val="2"/>
      </rPr>
      <t>►</t>
    </r>
  </si>
  <si>
    <r>
      <t>7.</t>
    </r>
    <r>
      <rPr>
        <b/>
        <sz val="10"/>
        <color indexed="17"/>
        <rFont val="Arial"/>
        <family val="2"/>
      </rPr>
      <t>▲</t>
    </r>
  </si>
  <si>
    <r>
      <t>8.</t>
    </r>
    <r>
      <rPr>
        <b/>
        <sz val="10"/>
        <color indexed="10"/>
        <rFont val="Arial"/>
        <family val="2"/>
      </rPr>
      <t>▼</t>
    </r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</si>
  <si>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</si>
  <si>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</si>
  <si>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</si>
  <si>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</si>
  <si>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</si>
  <si>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</si>
  <si>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</si>
  <si>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</si>
  <si>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</si>
  <si>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6.</t>
  </si>
  <si>
    <t>11.</t>
  </si>
  <si>
    <r>
      <t>1.</t>
    </r>
    <r>
      <rPr>
        <b/>
        <sz val="10"/>
        <color indexed="17"/>
        <rFont val="Arial"/>
        <family val="2"/>
      </rPr>
      <t>▲</t>
    </r>
  </si>
  <si>
    <r>
      <t>2.</t>
    </r>
    <r>
      <rPr>
        <b/>
        <sz val="10"/>
        <color indexed="17"/>
        <rFont val="Arial"/>
        <family val="2"/>
      </rPr>
      <t>▲</t>
    </r>
  </si>
  <si>
    <r>
      <t>3.</t>
    </r>
    <r>
      <rPr>
        <b/>
        <sz val="10"/>
        <color indexed="17"/>
        <rFont val="Arial"/>
        <family val="2"/>
      </rPr>
      <t>▲</t>
    </r>
  </si>
  <si>
    <r>
      <t>4.</t>
    </r>
    <r>
      <rPr>
        <b/>
        <sz val="10"/>
        <color indexed="17"/>
        <rFont val="Arial"/>
        <family val="2"/>
      </rPr>
      <t>▲</t>
    </r>
  </si>
  <si>
    <r>
      <t>5.</t>
    </r>
    <r>
      <rPr>
        <b/>
        <sz val="10"/>
        <color indexed="10"/>
        <rFont val="Arial"/>
        <family val="2"/>
      </rPr>
      <t>▼</t>
    </r>
  </si>
  <si>
    <r>
      <t>9.</t>
    </r>
    <r>
      <rPr>
        <b/>
        <sz val="10"/>
        <color indexed="10"/>
        <rFont val="Arial"/>
        <family val="2"/>
      </rPr>
      <t>▼</t>
    </r>
  </si>
  <si>
    <r>
      <t>10.</t>
    </r>
    <r>
      <rPr>
        <b/>
        <sz val="10"/>
        <color indexed="10"/>
        <rFont val="Arial"/>
        <family val="2"/>
      </rPr>
      <t>▼</t>
    </r>
  </si>
  <si>
    <r>
      <t>4.</t>
    </r>
    <r>
      <rPr>
        <b/>
        <sz val="10"/>
        <color indexed="10"/>
        <rFont val="Arial"/>
        <family val="2"/>
      </rPr>
      <t>▼</t>
    </r>
  </si>
  <si>
    <r>
      <t>5.</t>
    </r>
    <r>
      <rPr>
        <b/>
        <sz val="10"/>
        <color indexed="17"/>
        <rFont val="Arial"/>
        <family val="2"/>
      </rPr>
      <t>▲</t>
    </r>
  </si>
  <si>
    <t xml:space="preserve"> 0:3</t>
  </si>
  <si>
    <t xml:space="preserve"> 2:1</t>
  </si>
  <si>
    <t xml:space="preserve"> 0:4</t>
  </si>
  <si>
    <t xml:space="preserve"> 0:5</t>
  </si>
  <si>
    <t xml:space="preserve"> 1:0</t>
  </si>
  <si>
    <t xml:space="preserve"> 1:1</t>
  </si>
  <si>
    <r>
      <t>6.</t>
    </r>
    <r>
      <rPr>
        <b/>
        <sz val="10"/>
        <color indexed="10"/>
        <rFont val="Arial"/>
        <family val="2"/>
      </rPr>
      <t>▼</t>
    </r>
  </si>
  <si>
    <r>
      <t>10.</t>
    </r>
    <r>
      <rPr>
        <b/>
        <sz val="10"/>
        <color indexed="48"/>
        <rFont val="Arial"/>
        <family val="2"/>
      </rPr>
      <t>►</t>
    </r>
  </si>
  <si>
    <r>
      <t>9.</t>
    </r>
    <r>
      <rPr>
        <b/>
        <sz val="10"/>
        <color indexed="48"/>
        <rFont val="Arial"/>
        <family val="2"/>
      </rPr>
      <t>►</t>
    </r>
  </si>
  <si>
    <r>
      <t>2.</t>
    </r>
    <r>
      <rPr>
        <b/>
        <sz val="10"/>
        <color indexed="48"/>
        <rFont val="Arial"/>
        <family val="2"/>
      </rPr>
      <t>►</t>
    </r>
  </si>
  <si>
    <r>
      <t>3.</t>
    </r>
    <r>
      <rPr>
        <b/>
        <sz val="10"/>
        <color indexed="48"/>
        <rFont val="Arial"/>
        <family val="2"/>
      </rPr>
      <t>►</t>
    </r>
  </si>
  <si>
    <r>
      <t>7.</t>
    </r>
    <r>
      <rPr>
        <b/>
        <sz val="10"/>
        <color indexed="48"/>
        <rFont val="Arial"/>
        <family val="2"/>
      </rPr>
      <t>►</t>
    </r>
  </si>
  <si>
    <r>
      <t>11.</t>
    </r>
    <r>
      <rPr>
        <b/>
        <sz val="10"/>
        <color indexed="48"/>
        <rFont val="Arial"/>
        <family val="2"/>
      </rPr>
      <t>►</t>
    </r>
  </si>
  <si>
    <r>
      <t>2.</t>
    </r>
    <r>
      <rPr>
        <b/>
        <sz val="10"/>
        <color indexed="10"/>
        <rFont val="Arial"/>
        <family val="2"/>
      </rPr>
      <t>▼</t>
    </r>
  </si>
  <si>
    <r>
      <t>3.</t>
    </r>
    <r>
      <rPr>
        <b/>
        <sz val="10"/>
        <color indexed="10"/>
        <rFont val="Arial"/>
        <family val="2"/>
      </rPr>
      <t>▼</t>
    </r>
  </si>
  <si>
    <r>
      <t>4.</t>
    </r>
    <r>
      <rPr>
        <b/>
        <sz val="10"/>
        <color indexed="48"/>
        <rFont val="Arial"/>
        <family val="2"/>
      </rPr>
      <t>►</t>
    </r>
  </si>
  <si>
    <r>
      <t>5.</t>
    </r>
    <r>
      <rPr>
        <b/>
        <sz val="10"/>
        <color indexed="48"/>
        <rFont val="Arial"/>
        <family val="2"/>
      </rPr>
      <t>►</t>
    </r>
  </si>
  <si>
    <r>
      <t>6.</t>
    </r>
    <r>
      <rPr>
        <b/>
        <sz val="10"/>
        <color indexed="48"/>
        <rFont val="Arial"/>
        <family val="2"/>
      </rPr>
      <t>►</t>
    </r>
  </si>
  <si>
    <r>
      <t>8.</t>
    </r>
    <r>
      <rPr>
        <b/>
        <sz val="10"/>
        <color indexed="48"/>
        <rFont val="Arial"/>
        <family val="2"/>
      </rPr>
      <t>►</t>
    </r>
  </si>
  <si>
    <r>
      <t>9.</t>
    </r>
    <r>
      <rPr>
        <b/>
        <sz val="10"/>
        <color indexed="17"/>
        <rFont val="Arial"/>
        <family val="2"/>
      </rPr>
      <t>▲</t>
    </r>
  </si>
  <si>
    <t xml:space="preserve"> 4:3</t>
  </si>
  <si>
    <r>
      <t>11.</t>
    </r>
    <r>
      <rPr>
        <b/>
        <sz val="10"/>
        <color indexed="10"/>
        <rFont val="Arial"/>
        <family val="2"/>
      </rPr>
      <t>▼</t>
    </r>
  </si>
  <si>
    <t xml:space="preserve"> 0:1</t>
  </si>
  <si>
    <t>14 kolejka</t>
  </si>
  <si>
    <t>15 kolejka</t>
  </si>
  <si>
    <t>16 kolejka</t>
  </si>
  <si>
    <t>17 kolejka</t>
  </si>
  <si>
    <t>18 kolejka</t>
  </si>
  <si>
    <t>Bramki dla Finishparkietu</t>
  </si>
  <si>
    <t xml:space="preserve"> 1:6</t>
  </si>
  <si>
    <t xml:space="preserve"> 5:0</t>
  </si>
  <si>
    <t xml:space="preserve"> 0:3 vo</t>
  </si>
  <si>
    <t>19 kolejka</t>
  </si>
  <si>
    <t>20 kolejka</t>
  </si>
  <si>
    <t>21 kolejka</t>
  </si>
  <si>
    <t>22 kolejka</t>
  </si>
  <si>
    <t xml:space="preserve"> 2:4</t>
  </si>
  <si>
    <t>Szwechowicz Michał</t>
  </si>
  <si>
    <t>Podlaszewski Andrzej</t>
  </si>
  <si>
    <t>Laskowski Janusz</t>
  </si>
  <si>
    <t>Podlaszewski Marcin</t>
  </si>
  <si>
    <t xml:space="preserve"> 5:1</t>
  </si>
  <si>
    <t xml:space="preserve"> 1:4</t>
  </si>
  <si>
    <t xml:space="preserve"> 1:7</t>
  </si>
  <si>
    <t>Radomniak</t>
  </si>
  <si>
    <t>30. sierpnia 2009</t>
  </si>
  <si>
    <t>Radomno</t>
  </si>
  <si>
    <t>Radomniak Radomno</t>
  </si>
  <si>
    <t>23. sierpnia 2009</t>
  </si>
  <si>
    <t>5. września 2009</t>
  </si>
  <si>
    <t>22/23 sierpnia 2009</t>
  </si>
  <si>
    <t>30 sierpnia 2009</t>
  </si>
  <si>
    <t>5/6 września 2009</t>
  </si>
  <si>
    <t>12/13 września 2009</t>
  </si>
  <si>
    <t>19/20 września 2009</t>
  </si>
  <si>
    <t>26/27 września 2009</t>
  </si>
  <si>
    <t>3/4 października 2009</t>
  </si>
  <si>
    <t>10/11 października 2009</t>
  </si>
  <si>
    <t>17/18 października 2009</t>
  </si>
  <si>
    <t>24/25 października 2009</t>
  </si>
  <si>
    <t>31 października 2009</t>
  </si>
  <si>
    <t xml:space="preserve"> 7:2</t>
  </si>
  <si>
    <t xml:space="preserve"> 2:2</t>
  </si>
  <si>
    <r>
      <t>10.</t>
    </r>
    <r>
      <rPr>
        <b/>
        <sz val="10"/>
        <color indexed="17"/>
        <rFont val="Arial"/>
        <family val="2"/>
      </rPr>
      <t>▲</t>
    </r>
  </si>
  <si>
    <r>
      <t>8.</t>
    </r>
    <r>
      <rPr>
        <b/>
        <sz val="10"/>
        <color indexed="17"/>
        <rFont val="Arial"/>
        <family val="2"/>
      </rPr>
      <t>▲</t>
    </r>
  </si>
  <si>
    <r>
      <t>6.</t>
    </r>
    <r>
      <rPr>
        <b/>
        <sz val="10"/>
        <color indexed="17"/>
        <rFont val="Arial"/>
        <family val="2"/>
      </rPr>
      <t>▲</t>
    </r>
  </si>
  <si>
    <r>
      <t>7.</t>
    </r>
    <r>
      <rPr>
        <b/>
        <sz val="10"/>
        <color indexed="10"/>
        <rFont val="Arial"/>
        <family val="2"/>
      </rPr>
      <t>▼</t>
    </r>
  </si>
  <si>
    <t>19. września 2009</t>
  </si>
  <si>
    <t>13. września 2009</t>
  </si>
  <si>
    <t>aobota</t>
  </si>
  <si>
    <t>27. września 2009</t>
  </si>
  <si>
    <t xml:space="preserve"> 4:2</t>
  </si>
  <si>
    <t xml:space="preserve"> 4:5</t>
  </si>
  <si>
    <t xml:space="preserve"> 1:3</t>
  </si>
  <si>
    <t xml:space="preserve"> </t>
  </si>
  <si>
    <t xml:space="preserve"> 7:1</t>
  </si>
  <si>
    <t xml:space="preserve"> 1:5</t>
  </si>
  <si>
    <t>0:3 vo</t>
  </si>
  <si>
    <t>(było 2:2)</t>
  </si>
  <si>
    <t>3. października 2009</t>
  </si>
  <si>
    <t>10. października 2009</t>
  </si>
  <si>
    <t>17. października 2009</t>
  </si>
  <si>
    <t>25. października 2009</t>
  </si>
  <si>
    <t>31. października 2009</t>
  </si>
  <si>
    <t>Styborski Adrian</t>
  </si>
  <si>
    <t>25. kwietnia 2010</t>
  </si>
  <si>
    <t>Knozowski Marcin</t>
  </si>
  <si>
    <t>1. maja 2010</t>
  </si>
  <si>
    <t>Świątkowski Henryk</t>
  </si>
  <si>
    <t>9. maja 2010</t>
  </si>
  <si>
    <t>15. maja 2010</t>
  </si>
  <si>
    <t>Ewertowski Dawid</t>
  </si>
  <si>
    <t>19. maja 2010</t>
  </si>
  <si>
    <t>23. maja 2010</t>
  </si>
  <si>
    <t>29. maja 2010</t>
  </si>
  <si>
    <t>3. czerwca 2010</t>
  </si>
  <si>
    <t>5. czerwca 2010</t>
  </si>
  <si>
    <t>13. czerwca 2010</t>
  </si>
  <si>
    <t>20. czerwca 2010</t>
  </si>
  <si>
    <t>Kołakowski Mateusz</t>
  </si>
  <si>
    <t>25 kwietnia 2010</t>
  </si>
  <si>
    <t>19/20 maja 2010</t>
  </si>
  <si>
    <t>3 czerwca 2010</t>
  </si>
  <si>
    <t>czwartek</t>
  </si>
  <si>
    <t xml:space="preserve"> 0:6</t>
  </si>
  <si>
    <t>1/2 maja 2010</t>
  </si>
  <si>
    <t>8/9 maja 2010</t>
  </si>
  <si>
    <t>15/16 maja 2010</t>
  </si>
  <si>
    <t xml:space="preserve"> 6:1</t>
  </si>
  <si>
    <t>22/23 maja 2010</t>
  </si>
  <si>
    <t xml:space="preserve"> 8:2</t>
  </si>
  <si>
    <t>29/30 maja 2010</t>
  </si>
  <si>
    <t>5/6 czerwca 2010</t>
  </si>
  <si>
    <t xml:space="preserve"> 8:0</t>
  </si>
  <si>
    <t xml:space="preserve"> 7:3</t>
  </si>
  <si>
    <t>13 czerwca 2010</t>
  </si>
  <si>
    <t xml:space="preserve"> 0:8</t>
  </si>
  <si>
    <t xml:space="preserve"> 10:0</t>
  </si>
  <si>
    <t>20 czerwca 2010</t>
  </si>
  <si>
    <t xml:space="preserve"> 2:6</t>
  </si>
  <si>
    <t>6 (2)</t>
  </si>
  <si>
    <t>6 (1)</t>
  </si>
  <si>
    <t>6 (5)</t>
  </si>
  <si>
    <t>6 (4)</t>
  </si>
  <si>
    <t xml:space="preserve"> 3:3 vo</t>
  </si>
  <si>
    <t>5 (1)</t>
  </si>
  <si>
    <t xml:space="preserve"> 5 (5)</t>
  </si>
  <si>
    <t>5 (0)</t>
  </si>
  <si>
    <t xml:space="preserve"> 5 (4)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</si>
</sst>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3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9" fillId="7" borderId="1" applyNumberFormat="0" applyAlignment="0" applyProtection="0"/>
    <xf numFmtId="0" fontId="20" fillId="14" borderId="2" applyNumberFormat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3" fillId="0" borderId="13" xfId="0" applyFont="1" applyBorder="1" applyAlignment="1">
      <alignment/>
    </xf>
    <xf numFmtId="20" fontId="3" fillId="0" borderId="0" xfId="0" applyNumberFormat="1" applyFont="1" applyAlignment="1">
      <alignment horizontal="right"/>
    </xf>
    <xf numFmtId="0" fontId="3" fillId="0" borderId="15" xfId="0" applyFont="1" applyBorder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4"/>
  <sheetViews>
    <sheetView zoomScalePageLayoutView="0" workbookViewId="0" topLeftCell="H1">
      <pane ySplit="14" topLeftCell="BM99" activePane="bottomLeft" state="frozen"/>
      <selection pane="topLeft" activeCell="F1" sqref="F1"/>
      <selection pane="bottomLeft" activeCell="Y150" sqref="Y150"/>
    </sheetView>
  </sheetViews>
  <sheetFormatPr defaultColWidth="9.140625" defaultRowHeight="12.75"/>
  <cols>
    <col min="1" max="1" width="25.7109375" style="0" customWidth="1"/>
    <col min="20" max="20" width="9.140625" style="24" customWidth="1"/>
    <col min="22" max="22" width="9.7109375" style="0" bestFit="1" customWidth="1"/>
    <col min="23" max="23" width="23.28125" style="0" bestFit="1" customWidth="1"/>
  </cols>
  <sheetData>
    <row r="1" spans="1:38" ht="12.75">
      <c r="A1" s="13" t="s">
        <v>30</v>
      </c>
      <c r="B1" s="2" t="s">
        <v>136</v>
      </c>
      <c r="C1" s="2" t="s">
        <v>40</v>
      </c>
      <c r="D1" s="2" t="s">
        <v>43</v>
      </c>
      <c r="E1" s="2" t="s">
        <v>41</v>
      </c>
      <c r="F1" s="2" t="s">
        <v>45</v>
      </c>
      <c r="G1" s="2" t="s">
        <v>42</v>
      </c>
      <c r="H1" s="2" t="s">
        <v>27</v>
      </c>
      <c r="I1" s="2" t="s">
        <v>46</v>
      </c>
      <c r="J1" s="3" t="s">
        <v>48</v>
      </c>
      <c r="K1" s="2" t="s">
        <v>44</v>
      </c>
      <c r="L1" s="2" t="s">
        <v>47</v>
      </c>
      <c r="M1" s="2"/>
      <c r="N1" s="50"/>
      <c r="O1" s="3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3" t="s">
        <v>8</v>
      </c>
      <c r="AB1" t="s">
        <v>136</v>
      </c>
      <c r="AC1" t="s">
        <v>40</v>
      </c>
      <c r="AD1" t="s">
        <v>43</v>
      </c>
      <c r="AE1" t="s">
        <v>41</v>
      </c>
      <c r="AF1" t="s">
        <v>45</v>
      </c>
      <c r="AG1" t="s">
        <v>42</v>
      </c>
      <c r="AH1" t="s">
        <v>27</v>
      </c>
      <c r="AI1" t="s">
        <v>46</v>
      </c>
      <c r="AJ1" t="s">
        <v>48</v>
      </c>
      <c r="AK1" t="s">
        <v>44</v>
      </c>
      <c r="AL1" t="s">
        <v>47</v>
      </c>
    </row>
    <row r="2" spans="1:40" ht="12.75">
      <c r="A2" s="17" t="s">
        <v>137</v>
      </c>
      <c r="B2" s="18" t="s">
        <v>0</v>
      </c>
      <c r="C2" s="4">
        <v>2</v>
      </c>
      <c r="D2" s="4">
        <v>2</v>
      </c>
      <c r="E2" s="4">
        <v>3</v>
      </c>
      <c r="F2" s="4">
        <v>2</v>
      </c>
      <c r="G2" s="4">
        <v>4</v>
      </c>
      <c r="H2" s="4">
        <v>2</v>
      </c>
      <c r="I2" s="4">
        <v>7</v>
      </c>
      <c r="J2" s="4">
        <v>5</v>
      </c>
      <c r="K2" s="4">
        <v>3</v>
      </c>
      <c r="L2" s="4">
        <v>1</v>
      </c>
      <c r="M2" s="4"/>
      <c r="N2" s="4"/>
      <c r="O2" s="5">
        <f>COUNT(B2:N2)</f>
        <v>10</v>
      </c>
      <c r="P2" s="4">
        <f>COUNTIF(AB2:AN2,3)</f>
        <v>7</v>
      </c>
      <c r="Q2" s="4">
        <f>COUNTIF(AB2:AN2,1)-(12-O2)</f>
        <v>0</v>
      </c>
      <c r="R2" s="4">
        <f>COUNTIF(AB2:AN2,0)</f>
        <v>3</v>
      </c>
      <c r="S2" s="4">
        <f>SUM(B2:N2)</f>
        <v>31</v>
      </c>
      <c r="T2" s="4">
        <f>SUM(B$2:B$14)</f>
        <v>16</v>
      </c>
      <c r="U2" s="4">
        <f>S2-T2</f>
        <v>15</v>
      </c>
      <c r="V2" s="6">
        <f>SUM(AB2:AN2)-(12-O2)</f>
        <v>21</v>
      </c>
      <c r="AA2" t="s">
        <v>136</v>
      </c>
      <c r="AC2">
        <f>IF(C2&gt;=B$3,IF(C2&gt;B$3,3,1),0)</f>
        <v>3</v>
      </c>
      <c r="AD2">
        <f>IF(D2&gt;=B$4,IF(D2&gt;B$4,3,1),0)</f>
        <v>0</v>
      </c>
      <c r="AE2">
        <f>IF(E2&gt;=B$5,IF(E2&gt;B$5,3,1),0)</f>
        <v>3</v>
      </c>
      <c r="AF2">
        <f>IF(F2&gt;=B$6,IF(F2&gt;B$6,3,1),0)</f>
        <v>0</v>
      </c>
      <c r="AG2">
        <f>IF(G2&gt;=B$7,IF(G2&gt;B$7,3,1),0)</f>
        <v>3</v>
      </c>
      <c r="AH2">
        <f>IF(H2&gt;=B$8,IF(H2&gt;B$8,3,1),0)</f>
        <v>3</v>
      </c>
      <c r="AI2">
        <f>IF(I2&gt;=B$9,IF(I2&gt;B$9,3,1),0)</f>
        <v>3</v>
      </c>
      <c r="AJ2">
        <f>IF(J2&gt;=B$10,IF(J2&gt;B$10,3,1),0)</f>
        <v>3</v>
      </c>
      <c r="AK2">
        <f>IF(K2&gt;=B$11,IF(K2&gt;B$11,3,1),0)</f>
        <v>3</v>
      </c>
      <c r="AL2">
        <f>IF(L2&gt;=B$12,IF(L2&gt;B$12,3,1),0)</f>
        <v>0</v>
      </c>
      <c r="AM2">
        <f>IF(M2&gt;=B$13,IF(M2&gt;B$13,3,1),0)</f>
        <v>1</v>
      </c>
      <c r="AN2">
        <f>IF(N2&gt;=B$14,IF(N2&gt;B$14,3,1),0)</f>
        <v>1</v>
      </c>
    </row>
    <row r="3" spans="1:40" ht="12.75">
      <c r="A3" s="14" t="s">
        <v>31</v>
      </c>
      <c r="B3" s="4">
        <v>1</v>
      </c>
      <c r="C3" s="18" t="s">
        <v>0</v>
      </c>
      <c r="D3" s="4">
        <v>7</v>
      </c>
      <c r="E3" s="4">
        <v>2</v>
      </c>
      <c r="F3" s="4">
        <v>3</v>
      </c>
      <c r="G3" s="4">
        <v>1</v>
      </c>
      <c r="H3" s="4">
        <v>2</v>
      </c>
      <c r="I3" s="4">
        <v>2</v>
      </c>
      <c r="J3" s="4">
        <v>4</v>
      </c>
      <c r="K3" s="4">
        <v>3</v>
      </c>
      <c r="L3" s="4">
        <v>4</v>
      </c>
      <c r="M3" s="4"/>
      <c r="N3" s="4"/>
      <c r="O3" s="5">
        <f aca="true" t="shared" si="0" ref="O3:O14">COUNT(B3:N3)</f>
        <v>10</v>
      </c>
      <c r="P3" s="4">
        <f aca="true" t="shared" si="1" ref="P3:P14">COUNTIF(AB3:AN3,3)</f>
        <v>8</v>
      </c>
      <c r="Q3" s="4">
        <f aca="true" t="shared" si="2" ref="Q3:Q14">COUNTIF(AB3:AN3,1)-(12-O3)</f>
        <v>0</v>
      </c>
      <c r="R3" s="4">
        <f aca="true" t="shared" si="3" ref="R3:R14">COUNTIF(AB3:AN3,0)</f>
        <v>2</v>
      </c>
      <c r="S3" s="4">
        <f aca="true" t="shared" si="4" ref="S3:S14">SUM(B3:N3)</f>
        <v>29</v>
      </c>
      <c r="T3" s="4">
        <f>SUM(C$2:C$14)</f>
        <v>7</v>
      </c>
      <c r="U3" s="4">
        <f aca="true" t="shared" si="5" ref="U3:U14">S3-T3</f>
        <v>22</v>
      </c>
      <c r="V3" s="6">
        <f aca="true" t="shared" si="6" ref="V3:V14">SUM(AB3:AN3)-(12-O3)</f>
        <v>24</v>
      </c>
      <c r="AA3" t="s">
        <v>40</v>
      </c>
      <c r="AB3">
        <f>IF(B3&gt;=C$2,IF(B3&gt;C$2,3,1),0)</f>
        <v>0</v>
      </c>
      <c r="AD3">
        <f>IF(D3&gt;=C$4,IF(D3&gt;C$4,3,1),0)</f>
        <v>3</v>
      </c>
      <c r="AE3">
        <f>IF(E3&gt;=C$5,IF(E3&gt;C$5,3,1),0)</f>
        <v>3</v>
      </c>
      <c r="AF3">
        <f>IF(F3&gt;=C$6,IF(F3&gt;C$6,3,1),0)</f>
        <v>3</v>
      </c>
      <c r="AG3">
        <f>IF(G3&gt;=C$7,IF(G3&gt;C$7,3,1),0)</f>
        <v>0</v>
      </c>
      <c r="AH3">
        <f>IF(H3&gt;=C$8,IF(H3&gt;C$8,3,1),0)</f>
        <v>3</v>
      </c>
      <c r="AI3">
        <f>IF(I3&gt;=C$9,IF(I3&gt;C$9,3,1),0)</f>
        <v>3</v>
      </c>
      <c r="AJ3">
        <f>IF(J3&gt;=C$10,IF(J3&gt;C$10,3,1),0)</f>
        <v>3</v>
      </c>
      <c r="AK3">
        <f>IF(K3&gt;=C$11,IF(K3&gt;C$11,3,1),0)</f>
        <v>3</v>
      </c>
      <c r="AL3">
        <f>IF(L3&gt;=C$12,IF(L3&gt;C$12,3,1),0)</f>
        <v>3</v>
      </c>
      <c r="AM3">
        <f>IF(M3&gt;=C$13,IF(M3&gt;C$13,3,1),0)</f>
        <v>1</v>
      </c>
      <c r="AN3">
        <f>IF(N3&gt;=C$14,IF(N3&gt;C$14,3,1),0)</f>
        <v>1</v>
      </c>
    </row>
    <row r="4" spans="1:40" ht="12.75">
      <c r="A4" s="14" t="s">
        <v>34</v>
      </c>
      <c r="B4" s="4">
        <v>5</v>
      </c>
      <c r="C4" s="4">
        <v>2</v>
      </c>
      <c r="D4" s="18" t="s">
        <v>0</v>
      </c>
      <c r="E4" s="4">
        <v>4</v>
      </c>
      <c r="F4" s="4">
        <v>5</v>
      </c>
      <c r="G4" s="4">
        <v>0</v>
      </c>
      <c r="H4" s="4">
        <v>4</v>
      </c>
      <c r="I4" s="4">
        <v>4</v>
      </c>
      <c r="J4" s="4">
        <v>4</v>
      </c>
      <c r="K4" s="4">
        <v>3</v>
      </c>
      <c r="L4" s="4">
        <v>7</v>
      </c>
      <c r="M4" s="4"/>
      <c r="N4" s="4"/>
      <c r="O4" s="5">
        <f t="shared" si="0"/>
        <v>10</v>
      </c>
      <c r="P4" s="4">
        <f t="shared" si="1"/>
        <v>8</v>
      </c>
      <c r="Q4" s="4">
        <f t="shared" si="2"/>
        <v>0</v>
      </c>
      <c r="R4" s="4">
        <f t="shared" si="3"/>
        <v>2</v>
      </c>
      <c r="S4" s="4">
        <f t="shared" si="4"/>
        <v>38</v>
      </c>
      <c r="T4" s="4">
        <f>SUM(D$2:D$14)</f>
        <v>23</v>
      </c>
      <c r="U4" s="4">
        <f t="shared" si="5"/>
        <v>15</v>
      </c>
      <c r="V4" s="6">
        <f t="shared" si="6"/>
        <v>24</v>
      </c>
      <c r="AA4" t="s">
        <v>43</v>
      </c>
      <c r="AB4">
        <f>IF(B4&gt;=D$2,IF(B4&gt;D$2,3,1),0)</f>
        <v>3</v>
      </c>
      <c r="AC4">
        <f>IF(C4&gt;=D$3,IF(C4&gt;D$3,3,1),0)</f>
        <v>0</v>
      </c>
      <c r="AE4">
        <f>IF(E4&gt;=D$5,IF(E4&gt;D$5,3,1),0)</f>
        <v>3</v>
      </c>
      <c r="AF4">
        <f>IF(F4&gt;=D$6,IF(F4&gt;D$6,3,1),0)</f>
        <v>3</v>
      </c>
      <c r="AG4">
        <f>IF(G4&gt;=D$7,IF(G4&gt;D$7,3,1),0)</f>
        <v>0</v>
      </c>
      <c r="AH4">
        <f>IF(H4&gt;=D$8,IF(H4&gt;D$8,3,1),0)</f>
        <v>3</v>
      </c>
      <c r="AI4">
        <f>IF(I4&gt;=D$9,IF(I4&gt;D$9,3,1),0)</f>
        <v>3</v>
      </c>
      <c r="AJ4">
        <f>IF(J4&gt;=D$10,IF(J4&gt;D$10,3,1),0)</f>
        <v>3</v>
      </c>
      <c r="AK4">
        <f>IF(K4&gt;=D$11,IF(K4&gt;D$11,3,1),0)</f>
        <v>3</v>
      </c>
      <c r="AL4">
        <f>IF(L4&gt;=D$12,IF(L4&gt;D$12,3,1),0)</f>
        <v>3</v>
      </c>
      <c r="AM4">
        <f>IF(M4&gt;=D$13,IF(M4&gt;D$13,3,1),0)</f>
        <v>1</v>
      </c>
      <c r="AN4">
        <f>IF(N4&gt;=D$14,IF(N4&gt;D$14,3,1),0)</f>
        <v>1</v>
      </c>
    </row>
    <row r="5" spans="1:40" ht="12.75">
      <c r="A5" s="14" t="s">
        <v>32</v>
      </c>
      <c r="B5" s="4">
        <v>1</v>
      </c>
      <c r="C5" s="4">
        <v>1</v>
      </c>
      <c r="D5" s="4">
        <v>0</v>
      </c>
      <c r="E5" s="18" t="s">
        <v>0</v>
      </c>
      <c r="F5" s="4">
        <v>5</v>
      </c>
      <c r="G5" s="4">
        <v>3</v>
      </c>
      <c r="H5" s="4">
        <v>3</v>
      </c>
      <c r="I5" s="4">
        <v>4</v>
      </c>
      <c r="J5" s="4">
        <v>2</v>
      </c>
      <c r="K5" s="4">
        <v>4</v>
      </c>
      <c r="L5" s="4">
        <v>5</v>
      </c>
      <c r="M5" s="4"/>
      <c r="N5" s="4"/>
      <c r="O5" s="5">
        <f t="shared" si="0"/>
        <v>10</v>
      </c>
      <c r="P5" s="4">
        <f t="shared" si="1"/>
        <v>6</v>
      </c>
      <c r="Q5" s="4">
        <f t="shared" si="2"/>
        <v>1</v>
      </c>
      <c r="R5" s="4">
        <f t="shared" si="3"/>
        <v>3</v>
      </c>
      <c r="S5" s="4">
        <f t="shared" si="4"/>
        <v>28</v>
      </c>
      <c r="T5" s="4">
        <f>SUM(E$2:E$14)</f>
        <v>17</v>
      </c>
      <c r="U5" s="4">
        <f t="shared" si="5"/>
        <v>11</v>
      </c>
      <c r="V5" s="6">
        <f t="shared" si="6"/>
        <v>19</v>
      </c>
      <c r="AA5" t="s">
        <v>41</v>
      </c>
      <c r="AB5">
        <f>IF(B5&gt;=E$2,IF(B5&gt;E$2,3,1),0)</f>
        <v>0</v>
      </c>
      <c r="AC5">
        <f>IF(C5&gt;=E$3,IF(C5&gt;E$3,3,1),0)</f>
        <v>0</v>
      </c>
      <c r="AD5">
        <f>IF(D5&gt;=E$4,IF(D5&gt;E$4,3,1),0)</f>
        <v>0</v>
      </c>
      <c r="AF5">
        <f>IF(F5&gt;=E$6,IF(F5&gt;E$6,3,1),0)</f>
        <v>3</v>
      </c>
      <c r="AG5">
        <f>IF(G5&gt;=E$7,IF(G5&gt;E$7,3,1),0)</f>
        <v>1</v>
      </c>
      <c r="AH5">
        <f>IF(H5&gt;=E$8,IF(H5&gt;E$8,3,1),0)</f>
        <v>3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3</v>
      </c>
      <c r="AL5">
        <f>IF(L5&gt;=E$12,IF(L5&gt;E$12,3,1),0)</f>
        <v>3</v>
      </c>
      <c r="AM5">
        <f>IF(M5&gt;=E$13,IF(M5&gt;E$13,3,1),0)</f>
        <v>1</v>
      </c>
      <c r="AN5">
        <f>IF(N5&gt;=E$14,IF(N5&gt;E$14,3,1),0)</f>
        <v>1</v>
      </c>
    </row>
    <row r="6" spans="1:40" ht="12.75">
      <c r="A6" s="25" t="s">
        <v>36</v>
      </c>
      <c r="B6" s="4">
        <v>3</v>
      </c>
      <c r="C6" s="4">
        <v>0</v>
      </c>
      <c r="D6" s="4">
        <v>4</v>
      </c>
      <c r="E6" s="4">
        <v>2</v>
      </c>
      <c r="F6" s="18" t="s">
        <v>0</v>
      </c>
      <c r="G6" s="4">
        <v>5</v>
      </c>
      <c r="H6" s="4">
        <v>1</v>
      </c>
      <c r="I6" s="4">
        <v>4</v>
      </c>
      <c r="J6" s="4">
        <v>0</v>
      </c>
      <c r="K6" s="4">
        <v>2</v>
      </c>
      <c r="L6" s="4">
        <v>2</v>
      </c>
      <c r="M6" s="4"/>
      <c r="N6" s="4"/>
      <c r="O6" s="5">
        <f t="shared" si="0"/>
        <v>10</v>
      </c>
      <c r="P6" s="4">
        <f t="shared" si="1"/>
        <v>4</v>
      </c>
      <c r="Q6" s="4">
        <f t="shared" si="2"/>
        <v>2</v>
      </c>
      <c r="R6" s="4">
        <f t="shared" si="3"/>
        <v>4</v>
      </c>
      <c r="S6" s="4">
        <f t="shared" si="4"/>
        <v>23</v>
      </c>
      <c r="T6" s="4">
        <f>SUM(F$2:F$14)</f>
        <v>22</v>
      </c>
      <c r="U6" s="4">
        <f t="shared" si="5"/>
        <v>1</v>
      </c>
      <c r="V6" s="6">
        <f t="shared" si="6"/>
        <v>14</v>
      </c>
      <c r="AA6" t="s">
        <v>45</v>
      </c>
      <c r="AB6">
        <f>IF(B6&gt;=F$2,IF(B6&gt;F$2,3,1),0)</f>
        <v>3</v>
      </c>
      <c r="AC6">
        <f>IF(C6&gt;=F$3,IF(C6&gt;F$3,3,1),0)</f>
        <v>0</v>
      </c>
      <c r="AD6">
        <f>IF(D6&gt;=F$4,IF(D6&gt;F$4,3,1),0)</f>
        <v>0</v>
      </c>
      <c r="AE6">
        <f>IF(E6&gt;=F$5,IF(E6&gt;F$5,3,1),0)</f>
        <v>0</v>
      </c>
      <c r="AG6">
        <f>IF(G6&gt;=F$7,IF(G6&gt;F$7,3,1),0)</f>
        <v>3</v>
      </c>
      <c r="AH6">
        <f>IF(H6&gt;=F$8,IF(H6&gt;F$8,3,1),0)</f>
        <v>0</v>
      </c>
      <c r="AI6">
        <f>IF(I6&gt;=F$9,IF(I6&gt;F$9,3,1),0)</f>
        <v>3</v>
      </c>
      <c r="AJ6">
        <f>IF(J6&gt;=F$10,IF(J6&gt;F$10,3,1),0)</f>
        <v>1</v>
      </c>
      <c r="AK6">
        <f>IF(K6&gt;=F$11,IF(K6&gt;F$11,3,1),0)</f>
        <v>3</v>
      </c>
      <c r="AL6">
        <f>IF(L6&gt;=F$12,IF(L6&gt;F$12,3,1),0)</f>
        <v>1</v>
      </c>
      <c r="AM6">
        <f>IF(M6&gt;=F$13,IF(M6&gt;F$13,3,1),0)</f>
        <v>1</v>
      </c>
      <c r="AN6">
        <f>IF(N6&gt;=F$14,IF(N6&gt;F$14,3,1),0)</f>
        <v>1</v>
      </c>
    </row>
    <row r="7" spans="1:40" ht="12.75">
      <c r="A7" s="14" t="s">
        <v>33</v>
      </c>
      <c r="B7" s="4">
        <v>2</v>
      </c>
      <c r="C7" s="4">
        <v>2</v>
      </c>
      <c r="D7" s="4">
        <v>1</v>
      </c>
      <c r="E7" s="4">
        <v>3</v>
      </c>
      <c r="F7" s="4">
        <v>1</v>
      </c>
      <c r="G7" s="18" t="s">
        <v>0</v>
      </c>
      <c r="H7" s="4">
        <v>5</v>
      </c>
      <c r="I7" s="4">
        <v>4</v>
      </c>
      <c r="J7" s="4">
        <v>2</v>
      </c>
      <c r="K7" s="4">
        <v>1</v>
      </c>
      <c r="L7" s="4">
        <v>0</v>
      </c>
      <c r="M7" s="4"/>
      <c r="N7" s="4"/>
      <c r="O7" s="5">
        <f t="shared" si="0"/>
        <v>10</v>
      </c>
      <c r="P7" s="4">
        <f t="shared" si="1"/>
        <v>5</v>
      </c>
      <c r="Q7" s="4">
        <f t="shared" si="2"/>
        <v>2</v>
      </c>
      <c r="R7" s="4">
        <f t="shared" si="3"/>
        <v>3</v>
      </c>
      <c r="S7" s="4">
        <f t="shared" si="4"/>
        <v>21</v>
      </c>
      <c r="T7" s="4">
        <f>SUM(G$2:G$14)</f>
        <v>17</v>
      </c>
      <c r="U7" s="4">
        <f t="shared" si="5"/>
        <v>4</v>
      </c>
      <c r="V7" s="6">
        <f t="shared" si="6"/>
        <v>17</v>
      </c>
      <c r="AA7" t="s">
        <v>42</v>
      </c>
      <c r="AB7">
        <f>IF(B7&gt;=G$2,IF(B7&gt;G$2,3,1),0)</f>
        <v>0</v>
      </c>
      <c r="AC7">
        <f>IF(C7&gt;=G$3,IF(C7&gt;G$3,3,1),0)</f>
        <v>3</v>
      </c>
      <c r="AD7">
        <f>IF(D7&gt;=G$4,IF(D7&gt;G$4,3,1),0)</f>
        <v>3</v>
      </c>
      <c r="AE7">
        <f>IF(E7&gt;=G$5,IF(E7&gt;G$5,3,1),0)</f>
        <v>1</v>
      </c>
      <c r="AF7">
        <f>IF(F7&gt;=G$6,IF(F7&gt;G$6,3,1),0)</f>
        <v>0</v>
      </c>
      <c r="AH7">
        <f>IF(H7&gt;=G$8,IF(H7&gt;G$8,3,1),0)</f>
        <v>3</v>
      </c>
      <c r="AI7">
        <f>IF(I7&gt;=G$9,IF(I7&gt;G$9,3,1),0)</f>
        <v>3</v>
      </c>
      <c r="AJ7">
        <f>IF(J7&gt;=G$10,IF(J7&gt;G$10,3,1),0)</f>
        <v>3</v>
      </c>
      <c r="AK7">
        <f>IF(K7&gt;=G$11,IF(K7&gt;G$11,3,1),0)</f>
        <v>0</v>
      </c>
      <c r="AL7">
        <f>IF(L7&gt;=G$12,IF(L7&gt;G$12,3,1),0)</f>
        <v>1</v>
      </c>
      <c r="AM7">
        <f>IF(M7&gt;=G$13,IF(M7&gt;G$13,3,1),0)</f>
        <v>1</v>
      </c>
      <c r="AN7">
        <f>IF(N7&gt;=G$14,IF(N7&gt;G$14,3,1),0)</f>
        <v>1</v>
      </c>
    </row>
    <row r="8" spans="1:40" ht="12.75">
      <c r="A8" s="14" t="s">
        <v>26</v>
      </c>
      <c r="B8" s="4">
        <v>0</v>
      </c>
      <c r="C8" s="4">
        <v>0</v>
      </c>
      <c r="D8" s="4">
        <v>2</v>
      </c>
      <c r="E8" s="4">
        <v>0</v>
      </c>
      <c r="F8" s="4">
        <v>2</v>
      </c>
      <c r="G8" s="4">
        <v>0</v>
      </c>
      <c r="H8" s="18" t="s">
        <v>0</v>
      </c>
      <c r="I8" s="4">
        <v>2</v>
      </c>
      <c r="J8" s="4">
        <v>1</v>
      </c>
      <c r="K8" s="4">
        <v>1</v>
      </c>
      <c r="L8" s="4">
        <v>1</v>
      </c>
      <c r="M8" s="4"/>
      <c r="N8" s="4"/>
      <c r="O8" s="5">
        <f t="shared" si="0"/>
        <v>10</v>
      </c>
      <c r="P8" s="4">
        <f t="shared" si="1"/>
        <v>3</v>
      </c>
      <c r="Q8" s="4">
        <f t="shared" si="2"/>
        <v>1</v>
      </c>
      <c r="R8" s="4">
        <f t="shared" si="3"/>
        <v>6</v>
      </c>
      <c r="S8" s="4">
        <f t="shared" si="4"/>
        <v>9</v>
      </c>
      <c r="T8" s="4">
        <f>SUM(H$2:H$14)</f>
        <v>21</v>
      </c>
      <c r="U8" s="4">
        <f t="shared" si="5"/>
        <v>-12</v>
      </c>
      <c r="V8" s="6">
        <f t="shared" si="6"/>
        <v>10</v>
      </c>
      <c r="AA8" t="s">
        <v>27</v>
      </c>
      <c r="AB8">
        <f>IF(B8&gt;=H$2,IF(B8&gt;H$2,3,1),0)</f>
        <v>0</v>
      </c>
      <c r="AC8">
        <f>IF(C8&gt;=H$3,IF(C8&gt;H$3,3,1),0)</f>
        <v>0</v>
      </c>
      <c r="AD8">
        <f>IF(D8&gt;=H$4,IF(D8&gt;H$4,3,1),0)</f>
        <v>0</v>
      </c>
      <c r="AE8">
        <f>IF(E8&gt;=H$5,IF(E8&gt;H$5,3,1),0)</f>
        <v>0</v>
      </c>
      <c r="AF8">
        <f>IF(F8&gt;=H$6,IF(F8&gt;H$6,3,1),0)</f>
        <v>3</v>
      </c>
      <c r="AG8">
        <f>IF(G8&gt;=H$7,IF(G8&gt;H$7,3,1),0)</f>
        <v>0</v>
      </c>
      <c r="AI8">
        <f>IF(I8&gt;=H$9,IF(I8&gt;H$9,3,1),0)</f>
        <v>3</v>
      </c>
      <c r="AJ8">
        <f>IF(J8&gt;=H$10,IF(J8&gt;H$10,3,1),0)</f>
        <v>3</v>
      </c>
      <c r="AK8">
        <f>IF(K8&gt;=H$11,IF(K8&gt;H$11,3,1),0)</f>
        <v>1</v>
      </c>
      <c r="AL8">
        <f>IF(L8&gt;=H$12,IF(L8&gt;H$12,3,1),0)</f>
        <v>0</v>
      </c>
      <c r="AM8">
        <f>IF(M8&gt;=H$13,IF(M8&gt;H$13,3,1),0)</f>
        <v>1</v>
      </c>
      <c r="AN8">
        <f>IF(N8&gt;=H$14,IF(N8&gt;H$14,3,1),0)</f>
        <v>1</v>
      </c>
    </row>
    <row r="9" spans="1:40" ht="12.75">
      <c r="A9" s="14" t="s">
        <v>37</v>
      </c>
      <c r="B9" s="4">
        <v>1</v>
      </c>
      <c r="C9" s="4">
        <v>0</v>
      </c>
      <c r="D9" s="4">
        <v>3</v>
      </c>
      <c r="E9" s="4">
        <v>1</v>
      </c>
      <c r="F9" s="4">
        <v>1</v>
      </c>
      <c r="G9" s="4">
        <v>1</v>
      </c>
      <c r="H9" s="4">
        <v>0</v>
      </c>
      <c r="I9" s="18" t="s">
        <v>0</v>
      </c>
      <c r="J9" s="4">
        <v>4</v>
      </c>
      <c r="K9" s="4">
        <v>1</v>
      </c>
      <c r="L9" s="4">
        <v>1</v>
      </c>
      <c r="M9" s="4"/>
      <c r="N9" s="4"/>
      <c r="O9" s="5">
        <f t="shared" si="0"/>
        <v>10</v>
      </c>
      <c r="P9" s="4">
        <f t="shared" si="1"/>
        <v>2</v>
      </c>
      <c r="Q9" s="4">
        <f t="shared" si="2"/>
        <v>0</v>
      </c>
      <c r="R9" s="4">
        <f t="shared" si="3"/>
        <v>8</v>
      </c>
      <c r="S9" s="4">
        <f t="shared" si="4"/>
        <v>13</v>
      </c>
      <c r="T9" s="4">
        <f>SUM(I$2:I$14)</f>
        <v>31</v>
      </c>
      <c r="U9" s="4">
        <f t="shared" si="5"/>
        <v>-18</v>
      </c>
      <c r="V9" s="6">
        <f t="shared" si="6"/>
        <v>6</v>
      </c>
      <c r="AA9" t="s">
        <v>46</v>
      </c>
      <c r="AB9">
        <f>IF(B9&gt;=I$2,IF(B9&gt;I$2,3,1),0)</f>
        <v>0</v>
      </c>
      <c r="AC9">
        <f>IF(C9&gt;=I$3,IF(C9&gt;I$3,3,1),0)</f>
        <v>0</v>
      </c>
      <c r="AD9">
        <f>IF(D9&gt;=I$4,IF(D9&gt;I$4,3,1),0)</f>
        <v>0</v>
      </c>
      <c r="AE9">
        <f>IF(E9&gt;=I$5,IF(E9&gt;I$5,3,1),0)</f>
        <v>0</v>
      </c>
      <c r="AF9">
        <f>IF(F9&gt;=I$6,IF(F9&gt;I$6,3,1),0)</f>
        <v>0</v>
      </c>
      <c r="AG9">
        <f>IF(G9&gt;=I$7,IF(G9&gt;I$7,3,1),0)</f>
        <v>0</v>
      </c>
      <c r="AH9">
        <f>IF(H9&gt;=I$8,IF(H9&gt;I$8,3,1),0)</f>
        <v>0</v>
      </c>
      <c r="AJ9">
        <f>IF(J9&gt;=I$10,IF(J9&gt;I$10,3,1),0)</f>
        <v>3</v>
      </c>
      <c r="AK9">
        <f>IF(K9&gt;=I$11,IF(K9&gt;I$11,3,1),0)</f>
        <v>3</v>
      </c>
      <c r="AL9">
        <f>IF(L9&gt;=I$12,IF(L9&gt;I$12,3,1),0)</f>
        <v>0</v>
      </c>
      <c r="AM9">
        <f>IF(M9&gt;=I$13,IF(M9&gt;I$13,3,1),0)</f>
        <v>1</v>
      </c>
      <c r="AN9">
        <f>IF(N9&gt;=I$14,IF(N9&gt;I$14,3,1),0)</f>
        <v>1</v>
      </c>
    </row>
    <row r="10" spans="1:40" ht="12.75">
      <c r="A10" s="14" t="s">
        <v>39</v>
      </c>
      <c r="B10" s="4">
        <v>1</v>
      </c>
      <c r="C10" s="4">
        <v>0</v>
      </c>
      <c r="D10" s="4">
        <v>2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18" t="s">
        <v>0</v>
      </c>
      <c r="K10" s="4">
        <v>0</v>
      </c>
      <c r="L10" s="4">
        <v>0</v>
      </c>
      <c r="M10" s="4"/>
      <c r="N10" s="4"/>
      <c r="O10" s="5">
        <f t="shared" si="0"/>
        <v>10</v>
      </c>
      <c r="P10" s="4">
        <f t="shared" si="1"/>
        <v>0</v>
      </c>
      <c r="Q10" s="4">
        <f t="shared" si="2"/>
        <v>2</v>
      </c>
      <c r="R10" s="4">
        <f t="shared" si="3"/>
        <v>8</v>
      </c>
      <c r="S10" s="4">
        <f t="shared" si="4"/>
        <v>5</v>
      </c>
      <c r="T10" s="4">
        <f>SUM(J$2:J$14)</f>
        <v>23</v>
      </c>
      <c r="U10" s="4">
        <f t="shared" si="5"/>
        <v>-18</v>
      </c>
      <c r="V10" s="6">
        <f t="shared" si="6"/>
        <v>2</v>
      </c>
      <c r="AA10" t="s">
        <v>48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1</v>
      </c>
      <c r="AG10">
        <f>IF(G10&gt;=J$7,IF(G10&gt;J$7,3,1),0)</f>
        <v>0</v>
      </c>
      <c r="AH10">
        <f>IF(H10&gt;=J$8,IF(H10&gt;J$8,3,1),0)</f>
        <v>0</v>
      </c>
      <c r="AI10">
        <f>IF(I10&gt;=J$9,IF(I10&gt;J$9,3,1),0)</f>
        <v>0</v>
      </c>
      <c r="AK10">
        <f>IF(K10&gt;=J$11,IF(K10&gt;J$11,3,1),0)</f>
        <v>0</v>
      </c>
      <c r="AL10">
        <f>IF(L10&gt;=J$12,IF(L10&gt;J$12,3,1),0)</f>
        <v>1</v>
      </c>
      <c r="AM10">
        <f>IF(M10&gt;=J$13,IF(M10&gt;J$13,3,1),0)</f>
        <v>1</v>
      </c>
      <c r="AN10">
        <f>IF(N10&gt;=J$14,IF(N10&gt;J$14,3,1),0)</f>
        <v>1</v>
      </c>
    </row>
    <row r="11" spans="1:40" ht="12.75">
      <c r="A11" s="25" t="s">
        <v>35</v>
      </c>
      <c r="B11" s="4">
        <v>0</v>
      </c>
      <c r="C11" s="4">
        <v>0</v>
      </c>
      <c r="D11" s="4">
        <v>1</v>
      </c>
      <c r="E11" s="4">
        <v>1</v>
      </c>
      <c r="F11" s="4">
        <v>1</v>
      </c>
      <c r="G11" s="4">
        <v>2</v>
      </c>
      <c r="H11" s="4">
        <v>1</v>
      </c>
      <c r="I11" s="4">
        <v>0</v>
      </c>
      <c r="J11" s="4">
        <v>1</v>
      </c>
      <c r="K11" s="18" t="s">
        <v>0</v>
      </c>
      <c r="L11" s="4">
        <v>5</v>
      </c>
      <c r="M11" s="4"/>
      <c r="N11" s="4"/>
      <c r="O11" s="5">
        <f t="shared" si="0"/>
        <v>10</v>
      </c>
      <c r="P11" s="4">
        <f t="shared" si="1"/>
        <v>3</v>
      </c>
      <c r="Q11" s="4">
        <f t="shared" si="2"/>
        <v>1</v>
      </c>
      <c r="R11" s="4">
        <f t="shared" si="3"/>
        <v>6</v>
      </c>
      <c r="S11" s="4">
        <f t="shared" si="4"/>
        <v>12</v>
      </c>
      <c r="T11" s="4">
        <f>SUM(K$2:K$14)</f>
        <v>19</v>
      </c>
      <c r="U11" s="4">
        <f t="shared" si="5"/>
        <v>-7</v>
      </c>
      <c r="V11" s="6">
        <f t="shared" si="6"/>
        <v>10</v>
      </c>
      <c r="AA11" t="s">
        <v>44</v>
      </c>
      <c r="AB11">
        <f>IF(B11&gt;=K$2,IF(B11&gt;K$2,3,1),0)</f>
        <v>0</v>
      </c>
      <c r="AC11">
        <f>IF(C11&gt;=K$3,IF(C11&gt;K$3,3,1),0)</f>
        <v>0</v>
      </c>
      <c r="AD11">
        <f>IF(D11&gt;=K$4,IF(D11&gt;K$4,3,1),0)</f>
        <v>0</v>
      </c>
      <c r="AE11">
        <f>IF(E11&gt;=K$5,IF(E11&gt;K$5,3,1),0)</f>
        <v>0</v>
      </c>
      <c r="AF11">
        <f>IF(F11&gt;=K$6,IF(F11&gt;K$6,3,1),0)</f>
        <v>0</v>
      </c>
      <c r="AG11">
        <f>IF(G11&gt;=K$7,IF(G11&gt;K$7,3,1),0)</f>
        <v>3</v>
      </c>
      <c r="AH11">
        <f>IF(H11&gt;=K$8,IF(H11&gt;K$8,3,1),0)</f>
        <v>1</v>
      </c>
      <c r="AI11">
        <f>IF(I11&gt;=K$9,IF(I11&gt;K$9,3,1),0)</f>
        <v>0</v>
      </c>
      <c r="AJ11">
        <f>IF(J11&gt;=K$10,IF(J11&gt;K$10,3,1),0)</f>
        <v>3</v>
      </c>
      <c r="AL11">
        <f>IF(L11&gt;=K$12,IF(L11&gt;K$12,3,1),0)</f>
        <v>3</v>
      </c>
      <c r="AM11">
        <f>IF(M11&gt;=K$13,IF(M11&gt;K$13,3,1),0)</f>
        <v>1</v>
      </c>
      <c r="AN11">
        <f>IF(N11&gt;=K$14,IF(N11&gt;K$14,3,1),0)</f>
        <v>1</v>
      </c>
    </row>
    <row r="12" spans="1:40" ht="12.75">
      <c r="A12" s="14" t="s">
        <v>38</v>
      </c>
      <c r="B12" s="4">
        <v>2</v>
      </c>
      <c r="C12" s="4">
        <v>0</v>
      </c>
      <c r="D12" s="4">
        <v>1</v>
      </c>
      <c r="E12" s="4">
        <v>1</v>
      </c>
      <c r="F12" s="4">
        <v>2</v>
      </c>
      <c r="G12" s="4">
        <v>0</v>
      </c>
      <c r="H12" s="4">
        <v>3</v>
      </c>
      <c r="I12" s="4">
        <v>3</v>
      </c>
      <c r="J12" s="4">
        <v>0</v>
      </c>
      <c r="K12" s="4">
        <v>1</v>
      </c>
      <c r="L12" s="18" t="s">
        <v>0</v>
      </c>
      <c r="M12" s="4"/>
      <c r="N12" s="4"/>
      <c r="O12" s="5">
        <f t="shared" si="0"/>
        <v>10</v>
      </c>
      <c r="P12" s="4">
        <f t="shared" si="1"/>
        <v>3</v>
      </c>
      <c r="Q12" s="4">
        <f t="shared" si="2"/>
        <v>3</v>
      </c>
      <c r="R12" s="4">
        <f t="shared" si="3"/>
        <v>4</v>
      </c>
      <c r="S12" s="4">
        <f t="shared" si="4"/>
        <v>13</v>
      </c>
      <c r="T12" s="4">
        <f>SUM(L$2:L$14)</f>
        <v>26</v>
      </c>
      <c r="U12" s="4">
        <f t="shared" si="5"/>
        <v>-13</v>
      </c>
      <c r="V12" s="6">
        <f t="shared" si="6"/>
        <v>12</v>
      </c>
      <c r="AA12" t="s">
        <v>47</v>
      </c>
      <c r="AB12">
        <f>IF(B12&gt;=L$2,IF(B12&gt;L$2,3,1),0)</f>
        <v>3</v>
      </c>
      <c r="AC12">
        <f>IF(C12&gt;=L$3,IF(C12&gt;L$3,3,1),0)</f>
        <v>0</v>
      </c>
      <c r="AD12">
        <f>IF(D12&gt;=L$4,IF(D12&gt;L$4,3,1),0)</f>
        <v>0</v>
      </c>
      <c r="AE12">
        <f>IF(E12&gt;=L$5,IF(E12&gt;L$5,3,1),0)</f>
        <v>0</v>
      </c>
      <c r="AF12">
        <f>IF(F12&gt;=L$6,IF(F12&gt;L$6,3,1),0)</f>
        <v>1</v>
      </c>
      <c r="AG12">
        <f>IF(G12&gt;=L$7,IF(G12&gt;L$7,3,1),0)</f>
        <v>1</v>
      </c>
      <c r="AH12">
        <f>IF(H12&gt;=L$8,IF(H12&gt;L$8,3,1),0)</f>
        <v>3</v>
      </c>
      <c r="AI12">
        <f>IF(I12&gt;=L$9,IF(I12&gt;L$9,3,1),0)</f>
        <v>3</v>
      </c>
      <c r="AJ12">
        <f>IF(J12&gt;=L$10,IF(J12&gt;L$10,3,1),0)</f>
        <v>1</v>
      </c>
      <c r="AK12">
        <f>IF(K12&gt;=L$11,IF(K12&gt;L$11,3,1),0)</f>
        <v>0</v>
      </c>
      <c r="AM12">
        <f>IF(M12&gt;=L$13,IF(M12&gt;L$13,3,1),0)</f>
        <v>1</v>
      </c>
      <c r="AN12">
        <f>IF(N12&gt;=L$14,IF(N12&gt;L$14,3,1),0)</f>
        <v>1</v>
      </c>
    </row>
    <row r="13" spans="1:40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" t="s">
        <v>0</v>
      </c>
      <c r="N13" s="18"/>
      <c r="O13" s="5">
        <f t="shared" si="0"/>
        <v>0</v>
      </c>
      <c r="P13" s="4">
        <f t="shared" si="1"/>
        <v>0</v>
      </c>
      <c r="Q13" s="4">
        <f t="shared" si="2"/>
        <v>0</v>
      </c>
      <c r="R13" s="4">
        <f t="shared" si="3"/>
        <v>0</v>
      </c>
      <c r="S13" s="4">
        <f t="shared" si="4"/>
        <v>0</v>
      </c>
      <c r="T13" s="4">
        <f>SUM(M$2:M$14)</f>
        <v>0</v>
      </c>
      <c r="U13" s="4">
        <f t="shared" si="5"/>
        <v>0</v>
      </c>
      <c r="V13" s="6">
        <f t="shared" si="6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  <c r="AN13">
        <f>IF(N13&gt;=M$14,IF(N13&gt;M$14,3,1),0)</f>
        <v>1</v>
      </c>
    </row>
    <row r="14" spans="1:39" ht="12.75">
      <c r="A14" s="25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3" t="s">
        <v>0</v>
      </c>
      <c r="O14" s="7">
        <f t="shared" si="0"/>
        <v>0</v>
      </c>
      <c r="P14" s="8">
        <f t="shared" si="1"/>
        <v>0</v>
      </c>
      <c r="Q14" s="8">
        <f t="shared" si="2"/>
        <v>0</v>
      </c>
      <c r="R14" s="8">
        <f t="shared" si="3"/>
        <v>0</v>
      </c>
      <c r="S14" s="8">
        <f t="shared" si="4"/>
        <v>0</v>
      </c>
      <c r="T14" s="8">
        <f>SUM(N$2:N$14)</f>
        <v>0</v>
      </c>
      <c r="U14" s="8">
        <f t="shared" si="5"/>
        <v>0</v>
      </c>
      <c r="V14" s="9">
        <f t="shared" si="6"/>
        <v>0</v>
      </c>
      <c r="AB14">
        <f>IF(B14&gt;=N$2,IF(B14&gt;N$2,3,1),0)</f>
        <v>1</v>
      </c>
      <c r="AC14">
        <f>IF(C14&gt;=N$3,IF(C14&gt;N$3,3,1),0)</f>
        <v>1</v>
      </c>
      <c r="AD14">
        <f>IF(D14&gt;=N$4,IF(D14&gt;N$4,3,1),0)</f>
        <v>1</v>
      </c>
      <c r="AE14">
        <f>IF(E14&gt;=N$5,IF(E14&gt;N$5,3,1),0)</f>
        <v>1</v>
      </c>
      <c r="AF14">
        <f>IF(F14&gt;=N$6,IF(F14&gt;N$6,3,1),0)</f>
        <v>1</v>
      </c>
      <c r="AG14">
        <f>IF(G14&gt;=N$7,IF(G14&gt;N$7,3,1),0)</f>
        <v>1</v>
      </c>
      <c r="AH14">
        <f>IF(H14&gt;=N$8,IF(H14&gt;N$8,3,1),0)</f>
        <v>1</v>
      </c>
      <c r="AI14">
        <f>IF(I14&gt;=N$9,IF(I14&gt;N$9,3,1),0)</f>
        <v>1</v>
      </c>
      <c r="AJ14">
        <f>IF(J14&gt;=N$10,IF(J14&gt;N$10,3,1),0)</f>
        <v>1</v>
      </c>
      <c r="AK14">
        <f>IF(K14&gt;=N$11,IF(K14&gt;N$11,3,1),0)</f>
        <v>1</v>
      </c>
      <c r="AL14">
        <f>IF(L14&gt;=N$12,IF(L14&gt;N$12,3,1),0)</f>
        <v>1</v>
      </c>
      <c r="AM14">
        <f>IF(M14&gt;=N$13,IF(M14&gt;N$13,3,1),0)</f>
        <v>1</v>
      </c>
    </row>
    <row r="15" ht="12.75">
      <c r="A15" s="16"/>
    </row>
    <row r="16" spans="1:35" ht="12.75">
      <c r="A16" s="16"/>
      <c r="K16" s="26"/>
      <c r="L16" s="19"/>
      <c r="O16" s="26" t="s">
        <v>9</v>
      </c>
      <c r="P16" s="19" t="s">
        <v>140</v>
      </c>
      <c r="Q16" s="20"/>
      <c r="R16" s="28" t="s">
        <v>52</v>
      </c>
      <c r="S16" s="28" t="s">
        <v>51</v>
      </c>
      <c r="T16" s="28" t="s">
        <v>50</v>
      </c>
      <c r="U16" s="24"/>
      <c r="X16" s="1" t="s">
        <v>1</v>
      </c>
      <c r="Y16" s="2" t="s">
        <v>2</v>
      </c>
      <c r="Z16" s="2" t="s">
        <v>3</v>
      </c>
      <c r="AA16" s="2" t="s">
        <v>4</v>
      </c>
      <c r="AB16" s="2" t="s">
        <v>5</v>
      </c>
      <c r="AC16" s="2" t="s">
        <v>6</v>
      </c>
      <c r="AD16" s="2" t="s">
        <v>7</v>
      </c>
      <c r="AE16" s="3" t="s">
        <v>8</v>
      </c>
      <c r="AF16" s="34" t="s">
        <v>63</v>
      </c>
      <c r="AG16" s="35" t="s">
        <v>64</v>
      </c>
      <c r="AH16" s="35" t="s">
        <v>65</v>
      </c>
      <c r="AI16" s="36" t="s">
        <v>66</v>
      </c>
    </row>
    <row r="17" spans="1:35" ht="12.75">
      <c r="A17" s="16"/>
      <c r="K17" s="26"/>
      <c r="L17" s="19"/>
      <c r="O17" s="26"/>
      <c r="P17" s="19"/>
      <c r="Q17" s="20"/>
      <c r="R17" s="28"/>
      <c r="S17" s="24"/>
      <c r="U17" s="24"/>
      <c r="V17" s="29" t="s">
        <v>70</v>
      </c>
      <c r="W17" s="37" t="s">
        <v>33</v>
      </c>
      <c r="X17" s="38">
        <v>1</v>
      </c>
      <c r="Y17" s="11">
        <v>1</v>
      </c>
      <c r="Z17" s="11">
        <v>0</v>
      </c>
      <c r="AA17" s="11">
        <v>0</v>
      </c>
      <c r="AB17" s="38">
        <v>5</v>
      </c>
      <c r="AC17" s="38">
        <v>0</v>
      </c>
      <c r="AD17" s="11">
        <v>5</v>
      </c>
      <c r="AE17" s="38">
        <v>3</v>
      </c>
      <c r="AF17" s="10"/>
      <c r="AG17" s="11"/>
      <c r="AH17" s="11"/>
      <c r="AI17" s="12"/>
    </row>
    <row r="18" spans="1:35" ht="12.75">
      <c r="A18" s="16"/>
      <c r="O18" s="26">
        <v>1</v>
      </c>
      <c r="P18" s="20" t="s">
        <v>134</v>
      </c>
      <c r="Q18" s="22" t="s">
        <v>0</v>
      </c>
      <c r="R18" s="22" t="s">
        <v>0</v>
      </c>
      <c r="S18" s="24" t="s">
        <v>0</v>
      </c>
      <c r="T18" s="24" t="s">
        <v>0</v>
      </c>
      <c r="U18" s="24"/>
      <c r="V18" s="29" t="s">
        <v>71</v>
      </c>
      <c r="W18" s="39" t="s">
        <v>31</v>
      </c>
      <c r="X18" s="38">
        <v>1</v>
      </c>
      <c r="Y18" s="4">
        <v>1</v>
      </c>
      <c r="Z18" s="4">
        <v>0</v>
      </c>
      <c r="AA18" s="4">
        <v>0</v>
      </c>
      <c r="AB18" s="38">
        <v>4</v>
      </c>
      <c r="AC18" s="38">
        <v>0</v>
      </c>
      <c r="AD18" s="4">
        <v>4</v>
      </c>
      <c r="AE18" s="38">
        <v>3</v>
      </c>
      <c r="AF18" s="5"/>
      <c r="AG18" s="4"/>
      <c r="AH18" s="4"/>
      <c r="AI18" s="6"/>
    </row>
    <row r="19" spans="1:35" ht="12.75">
      <c r="A19" s="16"/>
      <c r="O19" s="26">
        <v>2</v>
      </c>
      <c r="P19" s="20" t="s">
        <v>40</v>
      </c>
      <c r="Q19" s="20" t="s">
        <v>49</v>
      </c>
      <c r="R19" s="22" t="s">
        <v>53</v>
      </c>
      <c r="S19" s="22">
        <v>0.6666666666666666</v>
      </c>
      <c r="T19" s="51" t="s">
        <v>14</v>
      </c>
      <c r="U19" s="24"/>
      <c r="V19" s="29" t="s">
        <v>72</v>
      </c>
      <c r="W19" s="39" t="s">
        <v>36</v>
      </c>
      <c r="X19" s="38">
        <v>1</v>
      </c>
      <c r="Y19" s="4">
        <v>1</v>
      </c>
      <c r="Z19" s="4">
        <v>0</v>
      </c>
      <c r="AA19" s="4">
        <v>0</v>
      </c>
      <c r="AB19" s="38">
        <v>4</v>
      </c>
      <c r="AC19" s="38">
        <v>1</v>
      </c>
      <c r="AD19" s="4">
        <v>3</v>
      </c>
      <c r="AE19" s="38">
        <v>3</v>
      </c>
      <c r="AF19" s="5"/>
      <c r="AG19" s="4"/>
      <c r="AH19" s="4"/>
      <c r="AI19" s="6"/>
    </row>
    <row r="20" spans="1:35" ht="12.75">
      <c r="A20" s="16"/>
      <c r="B20" s="1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 t="s">
        <v>8</v>
      </c>
      <c r="O20" s="26">
        <v>3</v>
      </c>
      <c r="P20" s="20" t="s">
        <v>43</v>
      </c>
      <c r="Q20" s="20" t="s">
        <v>44</v>
      </c>
      <c r="R20" s="22" t="s">
        <v>53</v>
      </c>
      <c r="S20" s="22">
        <v>0.6666666666666666</v>
      </c>
      <c r="T20" s="24" t="s">
        <v>19</v>
      </c>
      <c r="U20" s="24"/>
      <c r="V20" s="29" t="s">
        <v>73</v>
      </c>
      <c r="W20" s="39" t="s">
        <v>34</v>
      </c>
      <c r="X20" s="38">
        <v>1</v>
      </c>
      <c r="Y20" s="4">
        <v>1</v>
      </c>
      <c r="Z20" s="4">
        <v>0</v>
      </c>
      <c r="AA20" s="4">
        <v>0</v>
      </c>
      <c r="AB20" s="38">
        <v>3</v>
      </c>
      <c r="AC20" s="38">
        <v>1</v>
      </c>
      <c r="AD20" s="4">
        <v>2</v>
      </c>
      <c r="AE20" s="38">
        <v>3</v>
      </c>
      <c r="AF20" s="5"/>
      <c r="AG20" s="4"/>
      <c r="AH20" s="4"/>
      <c r="AI20" s="6"/>
    </row>
    <row r="21" spans="1:35" ht="12.75">
      <c r="A21" s="17" t="s">
        <v>137</v>
      </c>
      <c r="B21" s="10">
        <f>$O$2</f>
        <v>10</v>
      </c>
      <c r="C21" s="11">
        <f>$P$2</f>
        <v>7</v>
      </c>
      <c r="D21" s="11">
        <f>$Q$2</f>
        <v>0</v>
      </c>
      <c r="E21" s="11">
        <f>$R$2</f>
        <v>3</v>
      </c>
      <c r="F21" s="11">
        <f>$S$2</f>
        <v>31</v>
      </c>
      <c r="G21" s="11">
        <f>$T$2</f>
        <v>16</v>
      </c>
      <c r="H21" s="11">
        <f>$U$2</f>
        <v>15</v>
      </c>
      <c r="I21" s="12">
        <f>$V$2</f>
        <v>21</v>
      </c>
      <c r="J21">
        <v>2</v>
      </c>
      <c r="K21" s="26"/>
      <c r="L21" s="19"/>
      <c r="O21" s="26">
        <v>4</v>
      </c>
      <c r="P21" s="20" t="s">
        <v>41</v>
      </c>
      <c r="Q21" s="20" t="s">
        <v>48</v>
      </c>
      <c r="R21" s="22" t="s">
        <v>17</v>
      </c>
      <c r="S21" s="22">
        <v>0.5833333333333334</v>
      </c>
      <c r="T21" s="51" t="s">
        <v>23</v>
      </c>
      <c r="U21" s="24"/>
      <c r="V21" s="29" t="s">
        <v>74</v>
      </c>
      <c r="W21" s="39" t="s">
        <v>32</v>
      </c>
      <c r="X21" s="38">
        <v>1</v>
      </c>
      <c r="Y21" s="4">
        <v>1</v>
      </c>
      <c r="Z21" s="4">
        <v>0</v>
      </c>
      <c r="AA21" s="4">
        <v>0</v>
      </c>
      <c r="AB21" s="38">
        <v>2</v>
      </c>
      <c r="AC21" s="38">
        <v>0</v>
      </c>
      <c r="AD21" s="4">
        <v>2</v>
      </c>
      <c r="AE21" s="38">
        <v>3</v>
      </c>
      <c r="AF21" s="5"/>
      <c r="AG21" s="4"/>
      <c r="AH21" s="4"/>
      <c r="AI21" s="6"/>
    </row>
    <row r="22" spans="1:35" ht="12.75">
      <c r="A22" s="14" t="s">
        <v>31</v>
      </c>
      <c r="B22" s="5">
        <f>$O$3</f>
        <v>10</v>
      </c>
      <c r="C22" s="4">
        <f>$P$3</f>
        <v>8</v>
      </c>
      <c r="D22" s="4">
        <f>$Q$3</f>
        <v>0</v>
      </c>
      <c r="E22" s="4">
        <f>$R$3</f>
        <v>2</v>
      </c>
      <c r="F22" s="4">
        <f>$S$3</f>
        <v>29</v>
      </c>
      <c r="G22" s="4">
        <f>$T$3</f>
        <v>7</v>
      </c>
      <c r="H22" s="4">
        <f>$U$3</f>
        <v>22</v>
      </c>
      <c r="I22" s="6">
        <f>$V$3</f>
        <v>24</v>
      </c>
      <c r="J22">
        <v>3</v>
      </c>
      <c r="O22" s="26">
        <v>5</v>
      </c>
      <c r="P22" s="20" t="s">
        <v>45</v>
      </c>
      <c r="Q22" s="20" t="s">
        <v>46</v>
      </c>
      <c r="R22" s="22" t="s">
        <v>17</v>
      </c>
      <c r="S22" s="22">
        <v>0.5833333333333334</v>
      </c>
      <c r="T22" s="51" t="s">
        <v>20</v>
      </c>
      <c r="U22" s="24"/>
      <c r="V22" s="29" t="s">
        <v>79</v>
      </c>
      <c r="W22" s="39" t="s">
        <v>137</v>
      </c>
      <c r="X22" s="38">
        <v>0</v>
      </c>
      <c r="Y22" s="4">
        <v>0</v>
      </c>
      <c r="Z22" s="4">
        <v>0</v>
      </c>
      <c r="AA22" s="4">
        <v>0</v>
      </c>
      <c r="AB22" s="38">
        <v>0</v>
      </c>
      <c r="AC22" s="38">
        <v>0</v>
      </c>
      <c r="AD22" s="4">
        <v>0</v>
      </c>
      <c r="AE22" s="38">
        <v>0</v>
      </c>
      <c r="AF22" s="5"/>
      <c r="AG22" s="4"/>
      <c r="AH22" s="4"/>
      <c r="AI22" s="6"/>
    </row>
    <row r="23" spans="1:35" ht="12.75">
      <c r="A23" s="14" t="s">
        <v>34</v>
      </c>
      <c r="B23" s="5">
        <f>$O$4</f>
        <v>10</v>
      </c>
      <c r="C23" s="4">
        <f>$P$4</f>
        <v>8</v>
      </c>
      <c r="D23" s="4">
        <f>$Q$4</f>
        <v>0</v>
      </c>
      <c r="E23" s="4">
        <f>$R$4</f>
        <v>2</v>
      </c>
      <c r="F23" s="4">
        <f>$S$4</f>
        <v>38</v>
      </c>
      <c r="G23" s="4">
        <f>$T$4</f>
        <v>23</v>
      </c>
      <c r="H23" s="4">
        <f>$U$4</f>
        <v>15</v>
      </c>
      <c r="I23" s="6">
        <f>$V$4</f>
        <v>24</v>
      </c>
      <c r="J23">
        <v>4</v>
      </c>
      <c r="O23" s="26">
        <v>6</v>
      </c>
      <c r="P23" s="20" t="s">
        <v>42</v>
      </c>
      <c r="Q23" s="20" t="s">
        <v>28</v>
      </c>
      <c r="R23" s="22" t="s">
        <v>17</v>
      </c>
      <c r="S23" s="22">
        <v>0.5833333333333334</v>
      </c>
      <c r="T23" s="51" t="s">
        <v>93</v>
      </c>
      <c r="U23" s="24"/>
      <c r="V23" s="29" t="s">
        <v>75</v>
      </c>
      <c r="W23" s="39" t="s">
        <v>35</v>
      </c>
      <c r="X23" s="38">
        <v>1</v>
      </c>
      <c r="Y23" s="4">
        <v>0</v>
      </c>
      <c r="Z23" s="4">
        <v>0</v>
      </c>
      <c r="AA23" s="4">
        <v>1</v>
      </c>
      <c r="AB23" s="38">
        <v>1</v>
      </c>
      <c r="AC23" s="38">
        <v>3</v>
      </c>
      <c r="AD23" s="4">
        <v>-2</v>
      </c>
      <c r="AE23" s="38">
        <v>0</v>
      </c>
      <c r="AF23" s="5"/>
      <c r="AG23" s="4"/>
      <c r="AH23" s="4"/>
      <c r="AI23" s="6"/>
    </row>
    <row r="24" spans="1:35" ht="12.75">
      <c r="A24" s="14" t="s">
        <v>32</v>
      </c>
      <c r="B24" s="5">
        <f>$O$5</f>
        <v>10</v>
      </c>
      <c r="C24" s="4">
        <f>$P$5</f>
        <v>6</v>
      </c>
      <c r="D24" s="4">
        <f>$Q$5</f>
        <v>1</v>
      </c>
      <c r="E24" s="4">
        <f>$R$5</f>
        <v>3</v>
      </c>
      <c r="F24" s="4">
        <f>$S$5</f>
        <v>28</v>
      </c>
      <c r="G24" s="4">
        <f>$T$5</f>
        <v>17</v>
      </c>
      <c r="H24" s="4">
        <f>$U$5</f>
        <v>11</v>
      </c>
      <c r="I24" s="6">
        <f>$V$5</f>
        <v>19</v>
      </c>
      <c r="J24">
        <v>5</v>
      </c>
      <c r="O24" s="26"/>
      <c r="P24" s="20"/>
      <c r="Q24" s="20"/>
      <c r="R24" s="22"/>
      <c r="S24" s="22"/>
      <c r="U24" s="24"/>
      <c r="V24" s="29" t="s">
        <v>76</v>
      </c>
      <c r="W24" s="39" t="s">
        <v>39</v>
      </c>
      <c r="X24" s="38">
        <v>1</v>
      </c>
      <c r="Y24" s="4">
        <v>0</v>
      </c>
      <c r="Z24" s="4">
        <v>0</v>
      </c>
      <c r="AA24" s="4">
        <v>1</v>
      </c>
      <c r="AB24" s="38">
        <v>0</v>
      </c>
      <c r="AC24" s="38">
        <v>2</v>
      </c>
      <c r="AD24" s="4">
        <v>-2</v>
      </c>
      <c r="AE24" s="38">
        <v>0</v>
      </c>
      <c r="AF24" s="5"/>
      <c r="AG24" s="4"/>
      <c r="AH24" s="4"/>
      <c r="AI24" s="6"/>
    </row>
    <row r="25" spans="1:35" ht="12.75">
      <c r="A25" s="25" t="s">
        <v>36</v>
      </c>
      <c r="B25" s="5">
        <f>$O$6</f>
        <v>10</v>
      </c>
      <c r="C25" s="4">
        <f>$P$6</f>
        <v>4</v>
      </c>
      <c r="D25" s="4">
        <f>$Q$6</f>
        <v>2</v>
      </c>
      <c r="E25" s="4">
        <f>$R$6</f>
        <v>4</v>
      </c>
      <c r="F25" s="4">
        <f>$S$6</f>
        <v>23</v>
      </c>
      <c r="G25" s="4">
        <f>$T$6</f>
        <v>22</v>
      </c>
      <c r="H25" s="4">
        <f>$U$6</f>
        <v>1</v>
      </c>
      <c r="I25" s="6">
        <f>$V$6</f>
        <v>14</v>
      </c>
      <c r="J25">
        <v>6</v>
      </c>
      <c r="U25" s="24"/>
      <c r="V25" s="29" t="s">
        <v>77</v>
      </c>
      <c r="W25" s="39" t="s">
        <v>37</v>
      </c>
      <c r="X25" s="38">
        <v>1</v>
      </c>
      <c r="Y25" s="4">
        <v>0</v>
      </c>
      <c r="Z25" s="4">
        <v>0</v>
      </c>
      <c r="AA25" s="4">
        <v>1</v>
      </c>
      <c r="AB25" s="38">
        <v>1</v>
      </c>
      <c r="AC25" s="38">
        <v>4</v>
      </c>
      <c r="AD25" s="4">
        <v>-3</v>
      </c>
      <c r="AE25" s="38">
        <v>0</v>
      </c>
      <c r="AF25" s="5"/>
      <c r="AG25" s="4"/>
      <c r="AH25" s="4"/>
      <c r="AI25" s="6"/>
    </row>
    <row r="26" spans="1:35" ht="12.75">
      <c r="A26" s="14" t="s">
        <v>33</v>
      </c>
      <c r="B26" s="5">
        <f>$O$7</f>
        <v>10</v>
      </c>
      <c r="C26" s="4">
        <f>$P$7</f>
        <v>5</v>
      </c>
      <c r="D26" s="4">
        <f>$Q$7</f>
        <v>2</v>
      </c>
      <c r="E26" s="4">
        <f>$R$7</f>
        <v>3</v>
      </c>
      <c r="F26" s="4">
        <f>$S$7</f>
        <v>21</v>
      </c>
      <c r="G26" s="4">
        <f>$T$7</f>
        <v>17</v>
      </c>
      <c r="H26" s="4">
        <f>$U$7</f>
        <v>4</v>
      </c>
      <c r="I26" s="6">
        <f>$V$7</f>
        <v>17</v>
      </c>
      <c r="J26">
        <v>7</v>
      </c>
      <c r="U26" s="24"/>
      <c r="V26" s="29" t="s">
        <v>78</v>
      </c>
      <c r="W26" s="39" t="s">
        <v>38</v>
      </c>
      <c r="X26" s="38">
        <v>1</v>
      </c>
      <c r="Y26" s="4">
        <v>0</v>
      </c>
      <c r="Z26" s="4">
        <v>0</v>
      </c>
      <c r="AA26" s="4">
        <v>1</v>
      </c>
      <c r="AB26" s="38">
        <v>0</v>
      </c>
      <c r="AC26" s="38">
        <v>4</v>
      </c>
      <c r="AD26" s="4">
        <v>-4</v>
      </c>
      <c r="AE26" s="38">
        <v>0</v>
      </c>
      <c r="AF26" s="5"/>
      <c r="AG26" s="4"/>
      <c r="AH26" s="4"/>
      <c r="AI26" s="6"/>
    </row>
    <row r="27" spans="1:35" ht="12.75">
      <c r="A27" s="14" t="s">
        <v>26</v>
      </c>
      <c r="B27" s="5">
        <f>$O$8</f>
        <v>10</v>
      </c>
      <c r="C27" s="4">
        <f>$P$8</f>
        <v>3</v>
      </c>
      <c r="D27" s="4">
        <f>$Q$8</f>
        <v>1</v>
      </c>
      <c r="E27" s="4">
        <f>$R$8</f>
        <v>6</v>
      </c>
      <c r="F27" s="4">
        <f>$S$8</f>
        <v>9</v>
      </c>
      <c r="G27" s="4">
        <f>$T$8</f>
        <v>21</v>
      </c>
      <c r="H27" s="4">
        <f>$U$8</f>
        <v>-12</v>
      </c>
      <c r="I27" s="6">
        <f>$V$8</f>
        <v>10</v>
      </c>
      <c r="J27">
        <v>8</v>
      </c>
      <c r="K27" s="26"/>
      <c r="L27" s="19"/>
      <c r="U27" s="24"/>
      <c r="V27" s="29" t="s">
        <v>80</v>
      </c>
      <c r="W27" s="41" t="s">
        <v>26</v>
      </c>
      <c r="X27" s="38">
        <v>1</v>
      </c>
      <c r="Y27" s="8">
        <v>0</v>
      </c>
      <c r="Z27" s="8">
        <v>0</v>
      </c>
      <c r="AA27" s="8">
        <v>1</v>
      </c>
      <c r="AB27" s="38">
        <v>0</v>
      </c>
      <c r="AC27" s="38">
        <v>5</v>
      </c>
      <c r="AD27" s="8">
        <v>-5</v>
      </c>
      <c r="AE27" s="38">
        <v>0</v>
      </c>
      <c r="AF27" s="7"/>
      <c r="AG27" s="8"/>
      <c r="AH27" s="8"/>
      <c r="AI27" s="9"/>
    </row>
    <row r="28" spans="1:21" ht="12.75">
      <c r="A28" s="14" t="s">
        <v>37</v>
      </c>
      <c r="B28" s="5">
        <f>$O$9</f>
        <v>10</v>
      </c>
      <c r="C28" s="4">
        <f>$P$9</f>
        <v>2</v>
      </c>
      <c r="D28" s="4">
        <f>$Q$9</f>
        <v>0</v>
      </c>
      <c r="E28" s="4">
        <f>$R$9</f>
        <v>8</v>
      </c>
      <c r="F28" s="4">
        <f>$S$9</f>
        <v>13</v>
      </c>
      <c r="G28" s="4">
        <f>$T$9</f>
        <v>31</v>
      </c>
      <c r="H28" s="4">
        <f>$U$9</f>
        <v>-18</v>
      </c>
      <c r="I28" s="6">
        <f>$V$9</f>
        <v>6</v>
      </c>
      <c r="J28">
        <v>9</v>
      </c>
      <c r="K28" s="26"/>
      <c r="L28" s="19"/>
      <c r="U28" s="24"/>
    </row>
    <row r="29" spans="1:35" ht="12.75">
      <c r="A29" s="14" t="s">
        <v>39</v>
      </c>
      <c r="B29" s="5">
        <f>$O$10</f>
        <v>10</v>
      </c>
      <c r="C29" s="4">
        <f>$P$10</f>
        <v>0</v>
      </c>
      <c r="D29" s="4">
        <f>$Q$10</f>
        <v>2</v>
      </c>
      <c r="E29" s="4">
        <f>$R$10</f>
        <v>8</v>
      </c>
      <c r="F29" s="4">
        <f>$S$10</f>
        <v>5</v>
      </c>
      <c r="G29" s="4">
        <f>$T$10</f>
        <v>23</v>
      </c>
      <c r="H29" s="4">
        <f>$U$10</f>
        <v>-18</v>
      </c>
      <c r="I29" s="6">
        <f>$V$10</f>
        <v>2</v>
      </c>
      <c r="J29">
        <v>10</v>
      </c>
      <c r="O29" s="26" t="s">
        <v>54</v>
      </c>
      <c r="P29" s="19" t="s">
        <v>141</v>
      </c>
      <c r="Q29" s="20"/>
      <c r="R29" s="28" t="s">
        <v>52</v>
      </c>
      <c r="S29" s="28" t="s">
        <v>51</v>
      </c>
      <c r="T29" s="28" t="s">
        <v>50</v>
      </c>
      <c r="U29" s="24"/>
      <c r="X29" s="1" t="s">
        <v>1</v>
      </c>
      <c r="Y29" s="2" t="s">
        <v>2</v>
      </c>
      <c r="Z29" s="2" t="s">
        <v>3</v>
      </c>
      <c r="AA29" s="2" t="s">
        <v>4</v>
      </c>
      <c r="AB29" s="2" t="s">
        <v>5</v>
      </c>
      <c r="AC29" s="2" t="s">
        <v>6</v>
      </c>
      <c r="AD29" s="2" t="s">
        <v>7</v>
      </c>
      <c r="AE29" s="3" t="s">
        <v>8</v>
      </c>
      <c r="AF29" s="34" t="s">
        <v>63</v>
      </c>
      <c r="AG29" s="35" t="s">
        <v>64</v>
      </c>
      <c r="AH29" s="35" t="s">
        <v>65</v>
      </c>
      <c r="AI29" s="36" t="s">
        <v>66</v>
      </c>
    </row>
    <row r="30" spans="1:35" ht="12.75">
      <c r="A30" s="25" t="s">
        <v>35</v>
      </c>
      <c r="B30" s="5">
        <f>$O$11</f>
        <v>10</v>
      </c>
      <c r="C30" s="4">
        <f>$P$11</f>
        <v>3</v>
      </c>
      <c r="D30" s="4">
        <f>$Q$11</f>
        <v>1</v>
      </c>
      <c r="E30" s="4">
        <f>$R$11</f>
        <v>6</v>
      </c>
      <c r="F30" s="4">
        <f>$S$11</f>
        <v>12</v>
      </c>
      <c r="G30" s="4">
        <f>$T$11</f>
        <v>19</v>
      </c>
      <c r="H30" s="4">
        <f>$U$11</f>
        <v>-7</v>
      </c>
      <c r="I30" s="6">
        <f>$V$11</f>
        <v>10</v>
      </c>
      <c r="J30">
        <v>11</v>
      </c>
      <c r="U30" s="24"/>
      <c r="V30" s="40" t="s">
        <v>81</v>
      </c>
      <c r="W30" s="37" t="s">
        <v>34</v>
      </c>
      <c r="X30" s="38">
        <v>2</v>
      </c>
      <c r="Y30" s="11">
        <v>2</v>
      </c>
      <c r="Z30" s="11">
        <v>0</v>
      </c>
      <c r="AA30" s="11">
        <v>0</v>
      </c>
      <c r="AB30" s="38">
        <v>10</v>
      </c>
      <c r="AC30" s="38">
        <v>2</v>
      </c>
      <c r="AD30" s="11">
        <v>8</v>
      </c>
      <c r="AE30" s="38">
        <v>6</v>
      </c>
      <c r="AF30" s="10"/>
      <c r="AG30" s="11"/>
      <c r="AH30" s="11"/>
      <c r="AI30" s="12"/>
    </row>
    <row r="31" spans="1:35" ht="12.75">
      <c r="A31" s="15" t="s">
        <v>38</v>
      </c>
      <c r="B31" s="7">
        <f>$O$12</f>
        <v>10</v>
      </c>
      <c r="C31" s="8">
        <f>$P$12</f>
        <v>3</v>
      </c>
      <c r="D31" s="8">
        <f>$Q$12</f>
        <v>3</v>
      </c>
      <c r="E31" s="8">
        <f>$R$12</f>
        <v>4</v>
      </c>
      <c r="F31" s="8">
        <f>$S$12</f>
        <v>13</v>
      </c>
      <c r="G31" s="8">
        <f>$T$12</f>
        <v>26</v>
      </c>
      <c r="H31" s="8">
        <f>$U$12</f>
        <v>-13</v>
      </c>
      <c r="I31" s="9">
        <f>$V$12</f>
        <v>12</v>
      </c>
      <c r="J31">
        <v>12</v>
      </c>
      <c r="O31" s="26">
        <v>1</v>
      </c>
      <c r="P31" s="22" t="s">
        <v>0</v>
      </c>
      <c r="Q31" s="20" t="s">
        <v>28</v>
      </c>
      <c r="R31" s="22" t="s">
        <v>0</v>
      </c>
      <c r="S31" s="22" t="s">
        <v>0</v>
      </c>
      <c r="T31" s="22" t="s">
        <v>0</v>
      </c>
      <c r="U31" s="24"/>
      <c r="V31" s="29" t="s">
        <v>103</v>
      </c>
      <c r="W31" s="39" t="s">
        <v>33</v>
      </c>
      <c r="X31" s="38">
        <v>2</v>
      </c>
      <c r="Y31" s="4">
        <v>2</v>
      </c>
      <c r="Z31" s="4">
        <v>0</v>
      </c>
      <c r="AA31" s="4">
        <v>0</v>
      </c>
      <c r="AB31" s="38">
        <v>9</v>
      </c>
      <c r="AC31" s="38">
        <v>1</v>
      </c>
      <c r="AD31" s="4">
        <v>8</v>
      </c>
      <c r="AE31" s="38">
        <v>6</v>
      </c>
      <c r="AF31" s="5"/>
      <c r="AG31" s="4"/>
      <c r="AH31" s="4"/>
      <c r="AI31" s="6"/>
    </row>
    <row r="32" spans="9:35" ht="12.75">
      <c r="I32" s="31"/>
      <c r="O32" s="26">
        <v>2</v>
      </c>
      <c r="P32" s="20" t="s">
        <v>46</v>
      </c>
      <c r="Q32" s="20" t="s">
        <v>42</v>
      </c>
      <c r="R32" s="22" t="s">
        <v>17</v>
      </c>
      <c r="S32" s="30">
        <v>0.5833333333333334</v>
      </c>
      <c r="T32" s="51" t="s">
        <v>132</v>
      </c>
      <c r="U32" s="24"/>
      <c r="V32" s="40" t="s">
        <v>83</v>
      </c>
      <c r="W32" s="39" t="s">
        <v>32</v>
      </c>
      <c r="X32" s="38">
        <v>2</v>
      </c>
      <c r="Y32" s="4">
        <v>2</v>
      </c>
      <c r="Z32" s="4">
        <v>0</v>
      </c>
      <c r="AA32" s="4">
        <v>0</v>
      </c>
      <c r="AB32" s="38">
        <v>6</v>
      </c>
      <c r="AC32" s="38">
        <v>1</v>
      </c>
      <c r="AD32" s="4">
        <v>5</v>
      </c>
      <c r="AE32" s="38">
        <v>6</v>
      </c>
      <c r="AF32" s="5"/>
      <c r="AG32" s="4"/>
      <c r="AH32" s="4"/>
      <c r="AI32" s="6"/>
    </row>
    <row r="33" spans="15:35" ht="12.75">
      <c r="O33" s="26">
        <v>3</v>
      </c>
      <c r="P33" s="20" t="s">
        <v>48</v>
      </c>
      <c r="Q33" s="20" t="s">
        <v>45</v>
      </c>
      <c r="R33" s="27" t="s">
        <v>17</v>
      </c>
      <c r="S33" s="30">
        <v>0.5</v>
      </c>
      <c r="T33" s="24" t="s">
        <v>18</v>
      </c>
      <c r="U33" s="24"/>
      <c r="V33" s="29" t="s">
        <v>88</v>
      </c>
      <c r="W33" s="39" t="s">
        <v>36</v>
      </c>
      <c r="X33" s="38">
        <v>2</v>
      </c>
      <c r="Y33" s="4">
        <v>1</v>
      </c>
      <c r="Z33" s="4">
        <v>1</v>
      </c>
      <c r="AA33" s="4">
        <v>0</v>
      </c>
      <c r="AB33" s="38">
        <v>4</v>
      </c>
      <c r="AC33" s="38">
        <v>1</v>
      </c>
      <c r="AD33" s="4">
        <v>3</v>
      </c>
      <c r="AE33" s="38">
        <v>4</v>
      </c>
      <c r="AF33" s="5"/>
      <c r="AG33" s="4"/>
      <c r="AH33" s="4"/>
      <c r="AI33" s="6"/>
    </row>
    <row r="34" spans="9:35" ht="12.75">
      <c r="I34" s="31"/>
      <c r="O34" s="26">
        <v>4</v>
      </c>
      <c r="P34" s="20" t="s">
        <v>44</v>
      </c>
      <c r="Q34" s="20" t="s">
        <v>41</v>
      </c>
      <c r="R34" s="27" t="s">
        <v>17</v>
      </c>
      <c r="S34" s="30">
        <v>0.5416666666666666</v>
      </c>
      <c r="T34" s="51" t="s">
        <v>132</v>
      </c>
      <c r="U34" s="24"/>
      <c r="V34" s="29" t="s">
        <v>85</v>
      </c>
      <c r="W34" s="39" t="s">
        <v>31</v>
      </c>
      <c r="X34" s="38">
        <v>2</v>
      </c>
      <c r="Y34" s="4">
        <v>1</v>
      </c>
      <c r="Z34" s="4">
        <v>0</v>
      </c>
      <c r="AA34" s="4">
        <v>1</v>
      </c>
      <c r="AB34" s="38">
        <v>5</v>
      </c>
      <c r="AC34" s="38">
        <v>2</v>
      </c>
      <c r="AD34" s="4">
        <v>3</v>
      </c>
      <c r="AE34" s="38">
        <v>3</v>
      </c>
      <c r="AF34" s="5"/>
      <c r="AG34" s="4"/>
      <c r="AH34" s="4"/>
      <c r="AI34" s="6"/>
    </row>
    <row r="35" spans="15:35" ht="12.75">
      <c r="O35" s="26">
        <v>5</v>
      </c>
      <c r="P35" s="20" t="s">
        <v>49</v>
      </c>
      <c r="Q35" s="20" t="s">
        <v>43</v>
      </c>
      <c r="R35" s="27" t="s">
        <v>17</v>
      </c>
      <c r="S35" s="30">
        <v>0.5</v>
      </c>
      <c r="T35" s="51" t="s">
        <v>133</v>
      </c>
      <c r="U35" s="24"/>
      <c r="V35" s="29" t="s">
        <v>107</v>
      </c>
      <c r="W35" s="39" t="s">
        <v>137</v>
      </c>
      <c r="X35" s="38">
        <v>1</v>
      </c>
      <c r="Y35" s="4">
        <v>1</v>
      </c>
      <c r="Z35" s="4">
        <v>0</v>
      </c>
      <c r="AA35" s="4">
        <v>0</v>
      </c>
      <c r="AB35" s="38">
        <v>2</v>
      </c>
      <c r="AC35" s="38">
        <v>1</v>
      </c>
      <c r="AD35" s="4">
        <v>1</v>
      </c>
      <c r="AE35" s="38">
        <v>3</v>
      </c>
      <c r="AF35" s="5"/>
      <c r="AG35" s="4"/>
      <c r="AH35" s="4"/>
      <c r="AI35" s="6"/>
    </row>
    <row r="36" spans="9:35" ht="12.75">
      <c r="I36" s="31"/>
      <c r="O36" s="26">
        <v>6</v>
      </c>
      <c r="P36" s="20" t="s">
        <v>134</v>
      </c>
      <c r="Q36" s="20" t="s">
        <v>40</v>
      </c>
      <c r="R36" s="22" t="s">
        <v>17</v>
      </c>
      <c r="S36" s="30">
        <v>0.5833333333333334</v>
      </c>
      <c r="T36" s="51" t="s">
        <v>91</v>
      </c>
      <c r="U36" s="24"/>
      <c r="V36" s="40" t="s">
        <v>68</v>
      </c>
      <c r="W36" s="39" t="s">
        <v>39</v>
      </c>
      <c r="X36" s="38">
        <v>2</v>
      </c>
      <c r="Y36" s="4">
        <v>0</v>
      </c>
      <c r="Z36" s="4">
        <v>1</v>
      </c>
      <c r="AA36" s="4">
        <v>1</v>
      </c>
      <c r="AB36" s="38">
        <v>0</v>
      </c>
      <c r="AC36" s="38">
        <v>2</v>
      </c>
      <c r="AD36" s="4">
        <v>-2</v>
      </c>
      <c r="AE36" s="38">
        <v>1</v>
      </c>
      <c r="AF36" s="5"/>
      <c r="AG36" s="4"/>
      <c r="AH36" s="4"/>
      <c r="AI36" s="6"/>
    </row>
    <row r="37" spans="21:35" ht="12.75">
      <c r="U37" s="24"/>
      <c r="V37" s="29" t="s">
        <v>69</v>
      </c>
      <c r="W37" s="39" t="s">
        <v>35</v>
      </c>
      <c r="X37" s="38">
        <v>2</v>
      </c>
      <c r="Y37" s="4">
        <v>0</v>
      </c>
      <c r="Z37" s="4">
        <v>0</v>
      </c>
      <c r="AA37" s="4">
        <v>2</v>
      </c>
      <c r="AB37" s="38">
        <v>2</v>
      </c>
      <c r="AC37" s="38">
        <v>7</v>
      </c>
      <c r="AD37" s="4">
        <v>-5</v>
      </c>
      <c r="AE37" s="38">
        <v>0</v>
      </c>
      <c r="AF37" s="5"/>
      <c r="AG37" s="4"/>
      <c r="AH37" s="4"/>
      <c r="AI37" s="6"/>
    </row>
    <row r="38" spans="9:35" ht="12.75">
      <c r="I38" s="31"/>
      <c r="U38" s="24"/>
      <c r="V38" s="40" t="s">
        <v>109</v>
      </c>
      <c r="W38" s="39" t="s">
        <v>26</v>
      </c>
      <c r="X38" s="38">
        <v>1</v>
      </c>
      <c r="Y38" s="4">
        <v>0</v>
      </c>
      <c r="Z38" s="4">
        <v>0</v>
      </c>
      <c r="AA38" s="4">
        <v>1</v>
      </c>
      <c r="AB38" s="38">
        <v>0</v>
      </c>
      <c r="AC38" s="38">
        <v>5</v>
      </c>
      <c r="AD38" s="4">
        <v>-5</v>
      </c>
      <c r="AE38" s="38">
        <v>0</v>
      </c>
      <c r="AF38" s="5"/>
      <c r="AG38" s="4"/>
      <c r="AH38" s="4"/>
      <c r="AI38" s="6"/>
    </row>
    <row r="39" spans="15:35" ht="12.75">
      <c r="O39" s="26"/>
      <c r="P39" s="20"/>
      <c r="Q39" s="20"/>
      <c r="R39" s="22"/>
      <c r="S39" s="30"/>
      <c r="U39" s="24"/>
      <c r="V39" s="29" t="s">
        <v>87</v>
      </c>
      <c r="W39" s="39" t="s">
        <v>37</v>
      </c>
      <c r="X39" s="38">
        <v>2</v>
      </c>
      <c r="Y39" s="4">
        <v>0</v>
      </c>
      <c r="Z39" s="4">
        <v>0</v>
      </c>
      <c r="AA39" s="4">
        <v>2</v>
      </c>
      <c r="AB39" s="38">
        <v>2</v>
      </c>
      <c r="AC39" s="38">
        <v>8</v>
      </c>
      <c r="AD39" s="4">
        <v>-6</v>
      </c>
      <c r="AE39" s="38">
        <v>0</v>
      </c>
      <c r="AF39" s="5"/>
      <c r="AG39" s="4"/>
      <c r="AH39" s="4"/>
      <c r="AI39" s="6"/>
    </row>
    <row r="40" spans="9:35" ht="12.75">
      <c r="I40" s="31"/>
      <c r="U40" s="24"/>
      <c r="V40" s="29" t="s">
        <v>111</v>
      </c>
      <c r="W40" s="41" t="s">
        <v>38</v>
      </c>
      <c r="X40" s="38">
        <v>2</v>
      </c>
      <c r="Y40" s="8">
        <v>0</v>
      </c>
      <c r="Z40" s="8">
        <v>0</v>
      </c>
      <c r="AA40" s="8">
        <v>2</v>
      </c>
      <c r="AB40" s="38">
        <v>1</v>
      </c>
      <c r="AC40" s="38">
        <v>11</v>
      </c>
      <c r="AD40" s="8">
        <v>-10</v>
      </c>
      <c r="AE40" s="38">
        <v>0</v>
      </c>
      <c r="AF40" s="7"/>
      <c r="AG40" s="8"/>
      <c r="AH40" s="8"/>
      <c r="AI40" s="9"/>
    </row>
    <row r="41" ht="12.75">
      <c r="U41" s="24"/>
    </row>
    <row r="42" spans="9:35" ht="12.75">
      <c r="I42" s="31"/>
      <c r="O42" s="26" t="s">
        <v>55</v>
      </c>
      <c r="P42" s="19" t="s">
        <v>142</v>
      </c>
      <c r="Q42" s="20"/>
      <c r="R42" s="28" t="s">
        <v>52</v>
      </c>
      <c r="S42" s="28" t="s">
        <v>51</v>
      </c>
      <c r="T42" s="28" t="s">
        <v>50</v>
      </c>
      <c r="U42" s="24"/>
      <c r="X42" s="1" t="s">
        <v>1</v>
      </c>
      <c r="Y42" s="2" t="s">
        <v>2</v>
      </c>
      <c r="Z42" s="2" t="s">
        <v>3</v>
      </c>
      <c r="AA42" s="2" t="s">
        <v>4</v>
      </c>
      <c r="AB42" s="2" t="s">
        <v>5</v>
      </c>
      <c r="AC42" s="2" t="s">
        <v>6</v>
      </c>
      <c r="AD42" s="2" t="s">
        <v>7</v>
      </c>
      <c r="AE42" s="3" t="s">
        <v>8</v>
      </c>
      <c r="AF42" s="34" t="s">
        <v>63</v>
      </c>
      <c r="AG42" s="35" t="s">
        <v>64</v>
      </c>
      <c r="AH42" s="35" t="s">
        <v>65</v>
      </c>
      <c r="AI42" s="36" t="s">
        <v>66</v>
      </c>
    </row>
    <row r="43" spans="21:35" ht="12.75">
      <c r="U43" s="24"/>
      <c r="V43" s="29" t="s">
        <v>67</v>
      </c>
      <c r="W43" s="37" t="s">
        <v>34</v>
      </c>
      <c r="X43" s="38">
        <v>3</v>
      </c>
      <c r="Y43" s="11">
        <v>3</v>
      </c>
      <c r="Z43" s="11">
        <v>0</v>
      </c>
      <c r="AA43" s="11">
        <v>0</v>
      </c>
      <c r="AB43" s="38">
        <v>15</v>
      </c>
      <c r="AC43" s="38">
        <v>4</v>
      </c>
      <c r="AD43" s="11">
        <v>11</v>
      </c>
      <c r="AE43" s="38">
        <v>9</v>
      </c>
      <c r="AF43" s="10"/>
      <c r="AG43" s="11"/>
      <c r="AH43" s="11"/>
      <c r="AI43" s="12"/>
    </row>
    <row r="44" spans="9:35" ht="12.75">
      <c r="I44" s="31"/>
      <c r="O44" s="26">
        <v>1</v>
      </c>
      <c r="P44" s="20" t="s">
        <v>40</v>
      </c>
      <c r="Q44" s="22" t="s">
        <v>0</v>
      </c>
      <c r="R44" s="22" t="s">
        <v>0</v>
      </c>
      <c r="S44" s="22" t="s">
        <v>0</v>
      </c>
      <c r="T44" s="22" t="s">
        <v>0</v>
      </c>
      <c r="U44" s="24"/>
      <c r="V44" s="29" t="s">
        <v>99</v>
      </c>
      <c r="W44" s="39" t="s">
        <v>33</v>
      </c>
      <c r="X44" s="38">
        <v>3</v>
      </c>
      <c r="Y44" s="4">
        <v>3</v>
      </c>
      <c r="Z44" s="4">
        <v>0</v>
      </c>
      <c r="AA44" s="4">
        <v>0</v>
      </c>
      <c r="AB44" s="38">
        <v>11</v>
      </c>
      <c r="AC44" s="38">
        <v>2</v>
      </c>
      <c r="AD44" s="4">
        <v>9</v>
      </c>
      <c r="AE44" s="38">
        <v>9</v>
      </c>
      <c r="AF44" s="5"/>
      <c r="AG44" s="4"/>
      <c r="AH44" s="4"/>
      <c r="AI44" s="6"/>
    </row>
    <row r="45" spans="15:35" ht="12.75">
      <c r="O45" s="26">
        <v>2</v>
      </c>
      <c r="P45" s="20" t="s">
        <v>43</v>
      </c>
      <c r="Q45" s="20" t="s">
        <v>134</v>
      </c>
      <c r="R45" s="22" t="s">
        <v>53</v>
      </c>
      <c r="S45" s="30">
        <v>0.6666666666666666</v>
      </c>
      <c r="T45" s="24" t="s">
        <v>25</v>
      </c>
      <c r="U45" s="24"/>
      <c r="V45" s="40" t="s">
        <v>82</v>
      </c>
      <c r="W45" s="39" t="s">
        <v>32</v>
      </c>
      <c r="X45" s="38">
        <v>3</v>
      </c>
      <c r="Y45" s="4">
        <v>3</v>
      </c>
      <c r="Z45" s="4">
        <v>0</v>
      </c>
      <c r="AA45" s="4">
        <v>0</v>
      </c>
      <c r="AB45" s="38">
        <v>11</v>
      </c>
      <c r="AC45" s="38">
        <v>2</v>
      </c>
      <c r="AD45" s="4">
        <v>9</v>
      </c>
      <c r="AE45" s="38">
        <v>9</v>
      </c>
      <c r="AF45" s="5"/>
      <c r="AG45" s="4"/>
      <c r="AH45" s="4"/>
      <c r="AI45" s="6"/>
    </row>
    <row r="46" spans="15:35" ht="12.75">
      <c r="O46" s="26">
        <v>3</v>
      </c>
      <c r="P46" s="20" t="s">
        <v>41</v>
      </c>
      <c r="Q46" s="20" t="s">
        <v>49</v>
      </c>
      <c r="R46" s="27" t="s">
        <v>17</v>
      </c>
      <c r="S46" s="30">
        <v>0.5833333333333334</v>
      </c>
      <c r="T46" s="24" t="s">
        <v>131</v>
      </c>
      <c r="U46" s="24"/>
      <c r="V46" s="29" t="s">
        <v>105</v>
      </c>
      <c r="W46" s="39" t="s">
        <v>36</v>
      </c>
      <c r="X46" s="38">
        <v>3</v>
      </c>
      <c r="Y46" s="4">
        <v>2</v>
      </c>
      <c r="Z46" s="4">
        <v>1</v>
      </c>
      <c r="AA46" s="4">
        <v>0</v>
      </c>
      <c r="AB46" s="38">
        <v>6</v>
      </c>
      <c r="AC46" s="38">
        <v>2</v>
      </c>
      <c r="AD46" s="4">
        <v>4</v>
      </c>
      <c r="AE46" s="38">
        <v>7</v>
      </c>
      <c r="AF46" s="5"/>
      <c r="AG46" s="4"/>
      <c r="AH46" s="4"/>
      <c r="AI46" s="6"/>
    </row>
    <row r="47" spans="15:35" ht="12.75">
      <c r="O47" s="26">
        <v>4</v>
      </c>
      <c r="P47" s="20" t="s">
        <v>45</v>
      </c>
      <c r="Q47" s="20" t="s">
        <v>44</v>
      </c>
      <c r="R47" s="27" t="s">
        <v>17</v>
      </c>
      <c r="S47" s="30">
        <v>0.6666666666666666</v>
      </c>
      <c r="T47" s="24" t="s">
        <v>91</v>
      </c>
      <c r="U47" s="24"/>
      <c r="V47" s="29" t="s">
        <v>106</v>
      </c>
      <c r="W47" s="39" t="s">
        <v>31</v>
      </c>
      <c r="X47" s="38">
        <v>2</v>
      </c>
      <c r="Y47" s="4">
        <v>1</v>
      </c>
      <c r="Z47" s="4">
        <v>0</v>
      </c>
      <c r="AA47" s="4">
        <v>1</v>
      </c>
      <c r="AB47" s="38">
        <v>5</v>
      </c>
      <c r="AC47" s="38">
        <v>2</v>
      </c>
      <c r="AD47" s="4">
        <v>3</v>
      </c>
      <c r="AE47" s="38">
        <v>3</v>
      </c>
      <c r="AF47" s="5"/>
      <c r="AG47" s="4"/>
      <c r="AH47" s="4"/>
      <c r="AI47" s="6"/>
    </row>
    <row r="48" spans="15:35" ht="12.75">
      <c r="O48" s="26">
        <v>5</v>
      </c>
      <c r="P48" s="20" t="s">
        <v>42</v>
      </c>
      <c r="Q48" s="20" t="s">
        <v>48</v>
      </c>
      <c r="R48" s="27" t="s">
        <v>17</v>
      </c>
      <c r="S48" s="30">
        <v>0.5833333333333334</v>
      </c>
      <c r="T48" s="24" t="s">
        <v>91</v>
      </c>
      <c r="U48" s="24"/>
      <c r="V48" s="29" t="s">
        <v>107</v>
      </c>
      <c r="W48" s="39" t="s">
        <v>137</v>
      </c>
      <c r="X48" s="38">
        <v>2</v>
      </c>
      <c r="Y48" s="4">
        <v>1</v>
      </c>
      <c r="Z48" s="4">
        <v>0</v>
      </c>
      <c r="AA48" s="4">
        <v>1</v>
      </c>
      <c r="AB48" s="38">
        <v>4</v>
      </c>
      <c r="AC48" s="38">
        <v>6</v>
      </c>
      <c r="AD48" s="4">
        <v>-2</v>
      </c>
      <c r="AE48" s="38">
        <v>3</v>
      </c>
      <c r="AF48" s="5"/>
      <c r="AG48" s="4"/>
      <c r="AH48" s="4"/>
      <c r="AI48" s="6"/>
    </row>
    <row r="49" spans="15:35" ht="12.75">
      <c r="O49" s="26">
        <v>6</v>
      </c>
      <c r="P49" s="20" t="s">
        <v>28</v>
      </c>
      <c r="Q49" s="20" t="s">
        <v>46</v>
      </c>
      <c r="R49" s="22" t="s">
        <v>53</v>
      </c>
      <c r="S49" s="30">
        <v>0.6666666666666666</v>
      </c>
      <c r="T49" s="24" t="s">
        <v>23</v>
      </c>
      <c r="U49" s="24"/>
      <c r="V49" s="40" t="s">
        <v>68</v>
      </c>
      <c r="W49" s="39" t="s">
        <v>26</v>
      </c>
      <c r="X49" s="38">
        <v>2</v>
      </c>
      <c r="Y49" s="4">
        <v>1</v>
      </c>
      <c r="Z49" s="4">
        <v>0</v>
      </c>
      <c r="AA49" s="4">
        <v>1</v>
      </c>
      <c r="AB49" s="38">
        <v>2</v>
      </c>
      <c r="AC49" s="38">
        <v>5</v>
      </c>
      <c r="AD49" s="4">
        <v>-3</v>
      </c>
      <c r="AE49" s="38">
        <v>3</v>
      </c>
      <c r="AF49" s="5"/>
      <c r="AG49" s="4"/>
      <c r="AH49" s="4"/>
      <c r="AI49" s="6"/>
    </row>
    <row r="50" spans="21:35" ht="12.75">
      <c r="U50" s="24"/>
      <c r="V50" s="29" t="s">
        <v>69</v>
      </c>
      <c r="W50" s="39" t="s">
        <v>39</v>
      </c>
      <c r="X50" s="38">
        <v>3</v>
      </c>
      <c r="Y50" s="4">
        <v>0</v>
      </c>
      <c r="Z50" s="4">
        <v>1</v>
      </c>
      <c r="AA50" s="4">
        <v>2</v>
      </c>
      <c r="AB50" s="38">
        <v>1</v>
      </c>
      <c r="AC50" s="38">
        <v>4</v>
      </c>
      <c r="AD50" s="4">
        <v>-3</v>
      </c>
      <c r="AE50" s="38">
        <v>1</v>
      </c>
      <c r="AF50" s="5"/>
      <c r="AG50" s="4"/>
      <c r="AH50" s="4"/>
      <c r="AI50" s="6"/>
    </row>
    <row r="51" spans="21:35" ht="12.75">
      <c r="U51" s="24"/>
      <c r="V51" s="29" t="s">
        <v>86</v>
      </c>
      <c r="W51" s="39" t="s">
        <v>35</v>
      </c>
      <c r="X51" s="38">
        <v>3</v>
      </c>
      <c r="Y51" s="4">
        <v>0</v>
      </c>
      <c r="Z51" s="4">
        <v>0</v>
      </c>
      <c r="AA51" s="4">
        <v>3</v>
      </c>
      <c r="AB51" s="38">
        <v>3</v>
      </c>
      <c r="AC51" s="38">
        <v>9</v>
      </c>
      <c r="AD51" s="4">
        <v>-6</v>
      </c>
      <c r="AE51" s="38">
        <v>0</v>
      </c>
      <c r="AF51" s="5"/>
      <c r="AG51" s="4"/>
      <c r="AH51" s="4"/>
      <c r="AI51" s="6"/>
    </row>
    <row r="52" spans="21:35" ht="12.75">
      <c r="U52" s="24"/>
      <c r="V52" s="29" t="s">
        <v>97</v>
      </c>
      <c r="W52" s="39" t="s">
        <v>37</v>
      </c>
      <c r="X52" s="38">
        <v>3</v>
      </c>
      <c r="Y52" s="4">
        <v>0</v>
      </c>
      <c r="Z52" s="4">
        <v>0</v>
      </c>
      <c r="AA52" s="4">
        <v>3</v>
      </c>
      <c r="AB52" s="38">
        <v>2</v>
      </c>
      <c r="AC52" s="38">
        <v>10</v>
      </c>
      <c r="AD52" s="4">
        <v>-8</v>
      </c>
      <c r="AE52" s="38">
        <v>0</v>
      </c>
      <c r="AF52" s="5"/>
      <c r="AG52" s="4"/>
      <c r="AH52" s="4"/>
      <c r="AI52" s="6"/>
    </row>
    <row r="53" spans="21:35" ht="12.75">
      <c r="U53" s="47"/>
      <c r="V53" s="29" t="s">
        <v>102</v>
      </c>
      <c r="W53" s="41" t="s">
        <v>38</v>
      </c>
      <c r="X53" s="38">
        <v>3</v>
      </c>
      <c r="Y53" s="8">
        <v>0</v>
      </c>
      <c r="Z53" s="8">
        <v>0</v>
      </c>
      <c r="AA53" s="8">
        <v>3</v>
      </c>
      <c r="AB53" s="38">
        <v>2</v>
      </c>
      <c r="AC53" s="38">
        <v>16</v>
      </c>
      <c r="AD53" s="8">
        <v>-14</v>
      </c>
      <c r="AE53" s="38">
        <v>0</v>
      </c>
      <c r="AF53" s="7"/>
      <c r="AG53" s="8"/>
      <c r="AH53" s="8"/>
      <c r="AI53" s="9"/>
    </row>
    <row r="54" spans="9:21" ht="12.75">
      <c r="I54" s="31"/>
      <c r="O54" s="26"/>
      <c r="P54" s="20"/>
      <c r="Q54" s="20"/>
      <c r="R54" s="22"/>
      <c r="S54" s="22"/>
      <c r="U54" s="24"/>
    </row>
    <row r="55" spans="15:35" ht="12.75">
      <c r="O55" s="26" t="s">
        <v>56</v>
      </c>
      <c r="P55" s="19" t="s">
        <v>143</v>
      </c>
      <c r="Q55" s="20"/>
      <c r="R55" s="28" t="s">
        <v>52</v>
      </c>
      <c r="S55" s="28" t="s">
        <v>51</v>
      </c>
      <c r="T55" s="28" t="s">
        <v>50</v>
      </c>
      <c r="U55" s="24"/>
      <c r="X55" s="1" t="s">
        <v>1</v>
      </c>
      <c r="Y55" s="2" t="s">
        <v>2</v>
      </c>
      <c r="Z55" s="2" t="s">
        <v>3</v>
      </c>
      <c r="AA55" s="2" t="s">
        <v>4</v>
      </c>
      <c r="AB55" s="2" t="s">
        <v>5</v>
      </c>
      <c r="AC55" s="2" t="s">
        <v>6</v>
      </c>
      <c r="AD55" s="2" t="s">
        <v>7</v>
      </c>
      <c r="AE55" s="3" t="s">
        <v>8</v>
      </c>
      <c r="AF55" s="34" t="s">
        <v>63</v>
      </c>
      <c r="AG55" s="35" t="s">
        <v>64</v>
      </c>
      <c r="AH55" s="35" t="s">
        <v>65</v>
      </c>
      <c r="AI55" s="36" t="s">
        <v>66</v>
      </c>
    </row>
    <row r="56" spans="9:35" ht="12.75">
      <c r="I56" s="31"/>
      <c r="U56" s="24"/>
      <c r="V56" s="40" t="s">
        <v>81</v>
      </c>
      <c r="W56" s="37" t="s">
        <v>33</v>
      </c>
      <c r="X56" s="38">
        <v>4</v>
      </c>
      <c r="Y56" s="11">
        <v>3</v>
      </c>
      <c r="Z56" s="11">
        <v>0</v>
      </c>
      <c r="AA56" s="11">
        <v>1</v>
      </c>
      <c r="AB56" s="38">
        <v>12</v>
      </c>
      <c r="AC56" s="38">
        <v>4</v>
      </c>
      <c r="AD56" s="11">
        <v>8</v>
      </c>
      <c r="AE56" s="38">
        <v>9</v>
      </c>
      <c r="AF56" s="10"/>
      <c r="AG56" s="11"/>
      <c r="AH56" s="11"/>
      <c r="AI56" s="12"/>
    </row>
    <row r="57" spans="15:35" ht="12.75">
      <c r="O57" s="26">
        <v>1</v>
      </c>
      <c r="P57" s="22" t="s">
        <v>0</v>
      </c>
      <c r="Q57" s="20" t="s">
        <v>46</v>
      </c>
      <c r="R57" s="22" t="s">
        <v>0</v>
      </c>
      <c r="S57" s="22" t="s">
        <v>0</v>
      </c>
      <c r="T57" s="22" t="s">
        <v>0</v>
      </c>
      <c r="U57" s="24"/>
      <c r="V57" s="29" t="s">
        <v>99</v>
      </c>
      <c r="W57" s="39" t="s">
        <v>32</v>
      </c>
      <c r="X57" s="38">
        <v>4</v>
      </c>
      <c r="Y57" s="4">
        <v>3</v>
      </c>
      <c r="Z57" s="4">
        <v>0</v>
      </c>
      <c r="AA57" s="4">
        <v>1</v>
      </c>
      <c r="AB57" s="38">
        <v>12</v>
      </c>
      <c r="AC57" s="38">
        <v>5</v>
      </c>
      <c r="AD57" s="4">
        <v>7</v>
      </c>
      <c r="AE57" s="38">
        <v>9</v>
      </c>
      <c r="AF57" s="5"/>
      <c r="AG57" s="4"/>
      <c r="AH57" s="4"/>
      <c r="AI57" s="6"/>
    </row>
    <row r="58" spans="9:35" ht="12.75">
      <c r="I58" s="31"/>
      <c r="O58" s="26">
        <v>2</v>
      </c>
      <c r="P58" s="20" t="s">
        <v>48</v>
      </c>
      <c r="Q58" s="20" t="s">
        <v>28</v>
      </c>
      <c r="R58" s="27" t="s">
        <v>17</v>
      </c>
      <c r="S58" s="30">
        <v>0.5</v>
      </c>
      <c r="T58" s="24" t="s">
        <v>112</v>
      </c>
      <c r="U58" s="24"/>
      <c r="V58" s="29" t="s">
        <v>104</v>
      </c>
      <c r="W58" s="39" t="s">
        <v>34</v>
      </c>
      <c r="X58" s="38">
        <v>4</v>
      </c>
      <c r="Y58" s="4">
        <v>3</v>
      </c>
      <c r="Z58" s="4">
        <v>0</v>
      </c>
      <c r="AA58" s="4">
        <v>1</v>
      </c>
      <c r="AB58" s="38">
        <v>17</v>
      </c>
      <c r="AC58" s="38">
        <v>11</v>
      </c>
      <c r="AD58" s="4">
        <v>6</v>
      </c>
      <c r="AE58" s="38">
        <v>9</v>
      </c>
      <c r="AF58" s="5"/>
      <c r="AG58" s="4"/>
      <c r="AH58" s="4"/>
      <c r="AI58" s="6"/>
    </row>
    <row r="59" spans="15:35" ht="12.75" customHeight="1">
      <c r="O59" s="26">
        <v>3</v>
      </c>
      <c r="P59" s="20" t="s">
        <v>44</v>
      </c>
      <c r="Q59" s="20" t="s">
        <v>42</v>
      </c>
      <c r="R59" s="27" t="s">
        <v>17</v>
      </c>
      <c r="S59" s="30">
        <v>0.5833333333333334</v>
      </c>
      <c r="T59" s="24" t="s">
        <v>91</v>
      </c>
      <c r="U59" s="24"/>
      <c r="V59" s="29" t="s">
        <v>105</v>
      </c>
      <c r="W59" s="39" t="s">
        <v>36</v>
      </c>
      <c r="X59" s="38">
        <v>4</v>
      </c>
      <c r="Y59" s="4">
        <v>2</v>
      </c>
      <c r="Z59" s="4">
        <v>2</v>
      </c>
      <c r="AA59" s="4">
        <v>0</v>
      </c>
      <c r="AB59" s="38">
        <v>8</v>
      </c>
      <c r="AC59" s="38">
        <v>4</v>
      </c>
      <c r="AD59" s="4">
        <v>4</v>
      </c>
      <c r="AE59" s="38">
        <v>8</v>
      </c>
      <c r="AF59" s="5"/>
      <c r="AG59" s="4"/>
      <c r="AH59" s="4"/>
      <c r="AI59" s="6"/>
    </row>
    <row r="60" spans="9:35" ht="12.75">
      <c r="I60" s="31"/>
      <c r="O60" s="26">
        <v>4</v>
      </c>
      <c r="P60" s="20" t="s">
        <v>49</v>
      </c>
      <c r="Q60" s="20" t="s">
        <v>45</v>
      </c>
      <c r="R60" s="27" t="s">
        <v>17</v>
      </c>
      <c r="S60" s="30">
        <v>0.5</v>
      </c>
      <c r="T60" s="24" t="s">
        <v>152</v>
      </c>
      <c r="U60" s="24"/>
      <c r="V60" s="29" t="s">
        <v>106</v>
      </c>
      <c r="W60" s="39" t="s">
        <v>31</v>
      </c>
      <c r="X60" s="38">
        <v>3</v>
      </c>
      <c r="Y60" s="4">
        <v>2</v>
      </c>
      <c r="Z60" s="4">
        <v>0</v>
      </c>
      <c r="AA60" s="4">
        <v>1</v>
      </c>
      <c r="AB60" s="38">
        <v>12</v>
      </c>
      <c r="AC60" s="38">
        <v>4</v>
      </c>
      <c r="AD60" s="4">
        <v>8</v>
      </c>
      <c r="AE60" s="38">
        <v>6</v>
      </c>
      <c r="AF60" s="5"/>
      <c r="AG60" s="4"/>
      <c r="AH60" s="4"/>
      <c r="AI60" s="6"/>
    </row>
    <row r="61" spans="15:35" ht="12.75" customHeight="1">
      <c r="O61" s="26">
        <v>5</v>
      </c>
      <c r="P61" s="20" t="s">
        <v>134</v>
      </c>
      <c r="Q61" s="20" t="s">
        <v>41</v>
      </c>
      <c r="R61" s="27" t="s">
        <v>17</v>
      </c>
      <c r="S61" s="30">
        <v>0.5833333333333334</v>
      </c>
      <c r="T61" s="24" t="s">
        <v>19</v>
      </c>
      <c r="U61" s="24"/>
      <c r="V61" s="29" t="s">
        <v>107</v>
      </c>
      <c r="W61" s="39" t="s">
        <v>137</v>
      </c>
      <c r="X61" s="38">
        <v>3</v>
      </c>
      <c r="Y61" s="4">
        <v>2</v>
      </c>
      <c r="Z61" s="4">
        <v>0</v>
      </c>
      <c r="AA61" s="4">
        <v>1</v>
      </c>
      <c r="AB61" s="38">
        <v>7</v>
      </c>
      <c r="AC61" s="38">
        <v>7</v>
      </c>
      <c r="AD61" s="4">
        <v>0</v>
      </c>
      <c r="AE61" s="38">
        <v>6</v>
      </c>
      <c r="AF61" s="5"/>
      <c r="AG61" s="4"/>
      <c r="AH61" s="4"/>
      <c r="AI61" s="6"/>
    </row>
    <row r="62" spans="15:35" ht="12.75">
      <c r="O62" s="26">
        <v>6</v>
      </c>
      <c r="P62" s="20" t="s">
        <v>40</v>
      </c>
      <c r="Q62" s="20" t="s">
        <v>43</v>
      </c>
      <c r="R62" s="22" t="s">
        <v>53</v>
      </c>
      <c r="S62" s="30">
        <v>0.6666666666666666</v>
      </c>
      <c r="T62" s="24" t="s">
        <v>151</v>
      </c>
      <c r="U62" s="24"/>
      <c r="V62" s="29" t="s">
        <v>101</v>
      </c>
      <c r="W62" s="39" t="s">
        <v>26</v>
      </c>
      <c r="X62" s="38">
        <v>3</v>
      </c>
      <c r="Y62" s="4">
        <v>2</v>
      </c>
      <c r="Z62" s="4">
        <v>0</v>
      </c>
      <c r="AA62" s="4">
        <v>1</v>
      </c>
      <c r="AB62" s="38">
        <v>3</v>
      </c>
      <c r="AC62" s="38">
        <v>5</v>
      </c>
      <c r="AD62" s="4">
        <v>-2</v>
      </c>
      <c r="AE62" s="38">
        <v>6</v>
      </c>
      <c r="AF62" s="5"/>
      <c r="AG62" s="4"/>
      <c r="AH62" s="4"/>
      <c r="AI62" s="6"/>
    </row>
    <row r="63" spans="15:35" ht="12.75">
      <c r="O63" s="26"/>
      <c r="P63" s="22"/>
      <c r="Q63" s="20"/>
      <c r="R63" s="22"/>
      <c r="S63" s="22"/>
      <c r="T63" s="22"/>
      <c r="U63" s="24"/>
      <c r="V63" s="40" t="s">
        <v>154</v>
      </c>
      <c r="W63" s="39" t="s">
        <v>35</v>
      </c>
      <c r="X63" s="38">
        <v>4</v>
      </c>
      <c r="Y63" s="4">
        <v>1</v>
      </c>
      <c r="Z63" s="4">
        <v>0</v>
      </c>
      <c r="AA63" s="4">
        <v>3</v>
      </c>
      <c r="AB63" s="38">
        <v>5</v>
      </c>
      <c r="AC63" s="38">
        <v>10</v>
      </c>
      <c r="AD63" s="4">
        <v>-5</v>
      </c>
      <c r="AE63" s="38">
        <v>3</v>
      </c>
      <c r="AF63" s="5"/>
      <c r="AG63" s="4"/>
      <c r="AH63" s="4"/>
      <c r="AI63" s="6"/>
    </row>
    <row r="64" spans="15:35" ht="12.75">
      <c r="O64" s="26"/>
      <c r="P64" s="20"/>
      <c r="Q64" s="20"/>
      <c r="R64" s="22"/>
      <c r="S64" s="22"/>
      <c r="U64" s="24"/>
      <c r="V64" s="29" t="s">
        <v>86</v>
      </c>
      <c r="W64" s="39" t="s">
        <v>39</v>
      </c>
      <c r="X64" s="38">
        <v>4</v>
      </c>
      <c r="Y64" s="4">
        <v>0</v>
      </c>
      <c r="Z64" s="4">
        <v>1</v>
      </c>
      <c r="AA64" s="4">
        <v>3</v>
      </c>
      <c r="AB64" s="38">
        <v>1</v>
      </c>
      <c r="AC64" s="38">
        <v>5</v>
      </c>
      <c r="AD64" s="4">
        <v>-4</v>
      </c>
      <c r="AE64" s="38">
        <v>1</v>
      </c>
      <c r="AF64" s="5"/>
      <c r="AG64" s="4"/>
      <c r="AH64" s="4"/>
      <c r="AI64" s="6"/>
    </row>
    <row r="65" spans="15:35" ht="12.75">
      <c r="O65" s="26"/>
      <c r="P65" s="20"/>
      <c r="Q65" s="20"/>
      <c r="R65" s="27"/>
      <c r="S65" s="22"/>
      <c r="U65" s="24"/>
      <c r="V65" s="40" t="s">
        <v>153</v>
      </c>
      <c r="W65" s="39" t="s">
        <v>38</v>
      </c>
      <c r="X65" s="38">
        <v>4</v>
      </c>
      <c r="Y65" s="4">
        <v>0</v>
      </c>
      <c r="Z65" s="4">
        <v>1</v>
      </c>
      <c r="AA65" s="4">
        <v>3</v>
      </c>
      <c r="AB65" s="38">
        <v>4</v>
      </c>
      <c r="AC65" s="38">
        <v>18</v>
      </c>
      <c r="AD65" s="4">
        <v>-14</v>
      </c>
      <c r="AE65" s="38">
        <v>1</v>
      </c>
      <c r="AF65" s="5"/>
      <c r="AG65" s="4"/>
      <c r="AH65" s="4"/>
      <c r="AI65" s="6"/>
    </row>
    <row r="66" spans="15:35" ht="12.75">
      <c r="O66" s="26"/>
      <c r="P66" s="20"/>
      <c r="Q66" s="20"/>
      <c r="R66" s="27"/>
      <c r="S66" s="22"/>
      <c r="U66" s="24"/>
      <c r="V66" s="29" t="s">
        <v>111</v>
      </c>
      <c r="W66" s="41" t="s">
        <v>37</v>
      </c>
      <c r="X66" s="38">
        <v>3</v>
      </c>
      <c r="Y66" s="8">
        <v>0</v>
      </c>
      <c r="Z66" s="8">
        <v>0</v>
      </c>
      <c r="AA66" s="8">
        <v>3</v>
      </c>
      <c r="AB66" s="38">
        <v>2</v>
      </c>
      <c r="AC66" s="38">
        <v>10</v>
      </c>
      <c r="AD66" s="8">
        <v>-8</v>
      </c>
      <c r="AE66" s="38">
        <v>0</v>
      </c>
      <c r="AF66" s="7"/>
      <c r="AG66" s="8"/>
      <c r="AH66" s="8"/>
      <c r="AI66" s="9"/>
    </row>
    <row r="67" spans="9:21" ht="12.75">
      <c r="I67" s="31"/>
      <c r="O67" s="26"/>
      <c r="P67" s="20"/>
      <c r="Q67" s="20"/>
      <c r="R67" s="27"/>
      <c r="S67" s="22"/>
      <c r="U67" s="24"/>
    </row>
    <row r="68" spans="15:35" ht="12.75">
      <c r="O68" s="26" t="s">
        <v>57</v>
      </c>
      <c r="P68" s="19" t="s">
        <v>144</v>
      </c>
      <c r="R68" s="28" t="s">
        <v>52</v>
      </c>
      <c r="S68" s="28" t="s">
        <v>51</v>
      </c>
      <c r="T68" s="28" t="s">
        <v>50</v>
      </c>
      <c r="U68" s="24"/>
      <c r="X68" s="1" t="s">
        <v>1</v>
      </c>
      <c r="Y68" s="2" t="s">
        <v>2</v>
      </c>
      <c r="Z68" s="2" t="s">
        <v>3</v>
      </c>
      <c r="AA68" s="2" t="s">
        <v>4</v>
      </c>
      <c r="AB68" s="2" t="s">
        <v>5</v>
      </c>
      <c r="AC68" s="2" t="s">
        <v>6</v>
      </c>
      <c r="AD68" s="2" t="s">
        <v>7</v>
      </c>
      <c r="AE68" s="3" t="s">
        <v>8</v>
      </c>
      <c r="AF68" s="34" t="s">
        <v>63</v>
      </c>
      <c r="AG68" s="35" t="s">
        <v>64</v>
      </c>
      <c r="AH68" s="35" t="s">
        <v>65</v>
      </c>
      <c r="AI68" s="36" t="s">
        <v>66</v>
      </c>
    </row>
    <row r="69" spans="9:35" ht="12.75">
      <c r="I69" s="31"/>
      <c r="U69" s="24"/>
      <c r="V69" s="40" t="s">
        <v>81</v>
      </c>
      <c r="W69" s="37" t="s">
        <v>36</v>
      </c>
      <c r="X69" s="38">
        <v>5</v>
      </c>
      <c r="Y69" s="11">
        <v>3</v>
      </c>
      <c r="Z69" s="11">
        <v>2</v>
      </c>
      <c r="AA69" s="11">
        <v>0</v>
      </c>
      <c r="AB69" s="38">
        <v>11</v>
      </c>
      <c r="AC69" s="38">
        <v>6</v>
      </c>
      <c r="AD69" s="11">
        <v>5</v>
      </c>
      <c r="AE69" s="38">
        <v>11</v>
      </c>
      <c r="AF69" s="10"/>
      <c r="AG69" s="11"/>
      <c r="AH69" s="11"/>
      <c r="AI69" s="12"/>
    </row>
    <row r="70" spans="15:35" ht="12.75" customHeight="1">
      <c r="O70" s="26">
        <v>1</v>
      </c>
      <c r="P70" s="20" t="s">
        <v>43</v>
      </c>
      <c r="Q70" s="22" t="s">
        <v>0</v>
      </c>
      <c r="R70" s="22" t="s">
        <v>0</v>
      </c>
      <c r="S70" s="22" t="s">
        <v>0</v>
      </c>
      <c r="T70" s="22" t="s">
        <v>0</v>
      </c>
      <c r="U70" s="24"/>
      <c r="V70" s="29" t="s">
        <v>103</v>
      </c>
      <c r="W70" s="39" t="s">
        <v>33</v>
      </c>
      <c r="X70" s="38">
        <v>5</v>
      </c>
      <c r="Y70" s="4">
        <v>3</v>
      </c>
      <c r="Z70" s="4">
        <v>1</v>
      </c>
      <c r="AA70" s="4">
        <v>1</v>
      </c>
      <c r="AB70" s="38">
        <v>12</v>
      </c>
      <c r="AC70" s="38">
        <v>4</v>
      </c>
      <c r="AD70" s="4">
        <v>8</v>
      </c>
      <c r="AE70" s="38">
        <v>10</v>
      </c>
      <c r="AF70" s="5"/>
      <c r="AG70" s="4"/>
      <c r="AH70" s="4"/>
      <c r="AI70" s="6"/>
    </row>
    <row r="71" spans="9:35" ht="12.75">
      <c r="I71" s="31"/>
      <c r="O71" s="26">
        <v>2</v>
      </c>
      <c r="P71" s="20" t="s">
        <v>41</v>
      </c>
      <c r="Q71" s="20" t="s">
        <v>40</v>
      </c>
      <c r="R71" s="27" t="s">
        <v>17</v>
      </c>
      <c r="S71" s="30">
        <v>0.5833333333333334</v>
      </c>
      <c r="T71" s="24" t="s">
        <v>22</v>
      </c>
      <c r="U71" s="24"/>
      <c r="V71" s="40" t="s">
        <v>83</v>
      </c>
      <c r="W71" s="39" t="s">
        <v>31</v>
      </c>
      <c r="X71" s="38">
        <v>4</v>
      </c>
      <c r="Y71" s="4">
        <v>3</v>
      </c>
      <c r="Z71" s="4">
        <v>0</v>
      </c>
      <c r="AA71" s="4">
        <v>1</v>
      </c>
      <c r="AB71" s="38">
        <v>14</v>
      </c>
      <c r="AC71" s="38">
        <v>5</v>
      </c>
      <c r="AD71" s="4">
        <v>9</v>
      </c>
      <c r="AE71" s="38">
        <v>9</v>
      </c>
      <c r="AF71" s="5"/>
      <c r="AG71" s="4"/>
      <c r="AH71" s="4"/>
      <c r="AI71" s="6"/>
    </row>
    <row r="72" spans="15:35" ht="12.75" customHeight="1">
      <c r="O72" s="26">
        <v>3</v>
      </c>
      <c r="P72" s="20" t="s">
        <v>45</v>
      </c>
      <c r="Q72" s="20" t="s">
        <v>134</v>
      </c>
      <c r="R72" s="27" t="s">
        <v>17</v>
      </c>
      <c r="S72" s="30">
        <v>0.6666666666666666</v>
      </c>
      <c r="T72" s="24" t="s">
        <v>24</v>
      </c>
      <c r="U72" s="24"/>
      <c r="V72" s="29" t="s">
        <v>88</v>
      </c>
      <c r="W72" s="39" t="s">
        <v>34</v>
      </c>
      <c r="X72" s="38">
        <v>4</v>
      </c>
      <c r="Y72" s="4">
        <v>3</v>
      </c>
      <c r="Z72" s="4">
        <v>0</v>
      </c>
      <c r="AA72" s="4">
        <v>1</v>
      </c>
      <c r="AB72" s="38">
        <v>17</v>
      </c>
      <c r="AC72" s="38">
        <v>11</v>
      </c>
      <c r="AD72" s="4">
        <v>6</v>
      </c>
      <c r="AE72" s="38">
        <v>9</v>
      </c>
      <c r="AF72" s="5"/>
      <c r="AG72" s="4"/>
      <c r="AH72" s="4"/>
      <c r="AI72" s="6"/>
    </row>
    <row r="73" spans="9:35" ht="12.75">
      <c r="I73" s="31"/>
      <c r="O73" s="26">
        <v>4</v>
      </c>
      <c r="P73" s="20" t="s">
        <v>42</v>
      </c>
      <c r="Q73" s="20" t="s">
        <v>49</v>
      </c>
      <c r="R73" s="27" t="s">
        <v>17</v>
      </c>
      <c r="S73" s="30">
        <v>0.5833333333333334</v>
      </c>
      <c r="T73" s="24" t="s">
        <v>18</v>
      </c>
      <c r="U73" s="24"/>
      <c r="V73" s="29" t="s">
        <v>85</v>
      </c>
      <c r="W73" s="39" t="s">
        <v>32</v>
      </c>
      <c r="X73" s="38">
        <v>5</v>
      </c>
      <c r="Y73" s="4">
        <v>3</v>
      </c>
      <c r="Z73" s="4">
        <v>0</v>
      </c>
      <c r="AA73" s="4">
        <v>2</v>
      </c>
      <c r="AB73" s="38">
        <v>13</v>
      </c>
      <c r="AC73" s="38">
        <v>7</v>
      </c>
      <c r="AD73" s="4">
        <v>6</v>
      </c>
      <c r="AE73" s="38">
        <v>9</v>
      </c>
      <c r="AF73" s="5"/>
      <c r="AG73" s="4"/>
      <c r="AH73" s="4"/>
      <c r="AI73" s="6"/>
    </row>
    <row r="74" spans="15:35" ht="12.75">
      <c r="O74" s="26">
        <v>5</v>
      </c>
      <c r="P74" s="20" t="s">
        <v>28</v>
      </c>
      <c r="Q74" s="20" t="s">
        <v>44</v>
      </c>
      <c r="R74" s="22" t="s">
        <v>53</v>
      </c>
      <c r="S74" s="30">
        <v>0.6666666666666666</v>
      </c>
      <c r="T74" s="24" t="s">
        <v>95</v>
      </c>
      <c r="U74" s="24"/>
      <c r="V74" s="40" t="s">
        <v>155</v>
      </c>
      <c r="W74" s="39" t="s">
        <v>26</v>
      </c>
      <c r="X74" s="38">
        <v>4</v>
      </c>
      <c r="Y74" s="4">
        <v>2</v>
      </c>
      <c r="Z74" s="4">
        <v>1</v>
      </c>
      <c r="AA74" s="4">
        <v>1</v>
      </c>
      <c r="AB74" s="38">
        <v>4</v>
      </c>
      <c r="AC74" s="38">
        <v>6</v>
      </c>
      <c r="AD74" s="4">
        <v>-2</v>
      </c>
      <c r="AE74" s="38">
        <v>7</v>
      </c>
      <c r="AF74" s="5"/>
      <c r="AG74" s="4"/>
      <c r="AH74" s="4"/>
      <c r="AI74" s="6"/>
    </row>
    <row r="75" spans="15:35" ht="12.75">
      <c r="O75" s="26">
        <v>6</v>
      </c>
      <c r="P75" s="20" t="s">
        <v>46</v>
      </c>
      <c r="Q75" s="20" t="s">
        <v>48</v>
      </c>
      <c r="R75" s="27" t="s">
        <v>17</v>
      </c>
      <c r="S75" s="30">
        <v>0.5833333333333334</v>
      </c>
      <c r="T75" s="24" t="s">
        <v>20</v>
      </c>
      <c r="U75" s="24"/>
      <c r="V75" s="29" t="s">
        <v>156</v>
      </c>
      <c r="W75" s="39" t="s">
        <v>137</v>
      </c>
      <c r="X75" s="38">
        <v>4</v>
      </c>
      <c r="Y75" s="4">
        <v>2</v>
      </c>
      <c r="Z75" s="4">
        <v>0</v>
      </c>
      <c r="AA75" s="4">
        <v>2</v>
      </c>
      <c r="AB75" s="38">
        <v>9</v>
      </c>
      <c r="AC75" s="38">
        <v>10</v>
      </c>
      <c r="AD75" s="4">
        <v>-1</v>
      </c>
      <c r="AE75" s="38">
        <v>6</v>
      </c>
      <c r="AF75" s="5"/>
      <c r="AG75" s="4"/>
      <c r="AH75" s="4"/>
      <c r="AI75" s="6"/>
    </row>
    <row r="76" spans="21:35" ht="12.75">
      <c r="U76" s="24"/>
      <c r="V76" s="29" t="s">
        <v>108</v>
      </c>
      <c r="W76" s="39" t="s">
        <v>35</v>
      </c>
      <c r="X76" s="38">
        <v>5</v>
      </c>
      <c r="Y76" s="4">
        <v>1</v>
      </c>
      <c r="Z76" s="4">
        <v>1</v>
      </c>
      <c r="AA76" s="4">
        <v>3</v>
      </c>
      <c r="AB76" s="38">
        <v>6</v>
      </c>
      <c r="AC76" s="38">
        <v>11</v>
      </c>
      <c r="AD76" s="4">
        <v>-5</v>
      </c>
      <c r="AE76" s="38">
        <v>4</v>
      </c>
      <c r="AF76" s="5"/>
      <c r="AG76" s="4"/>
      <c r="AH76" s="4"/>
      <c r="AI76" s="6"/>
    </row>
    <row r="77" spans="21:35" ht="12.75">
      <c r="U77" s="24"/>
      <c r="V77" s="40" t="s">
        <v>109</v>
      </c>
      <c r="W77" s="39" t="s">
        <v>37</v>
      </c>
      <c r="X77" s="38">
        <v>4</v>
      </c>
      <c r="Y77" s="4">
        <v>1</v>
      </c>
      <c r="Z77" s="4">
        <v>0</v>
      </c>
      <c r="AA77" s="4">
        <v>3</v>
      </c>
      <c r="AB77" s="38">
        <v>6</v>
      </c>
      <c r="AC77" s="38">
        <v>11</v>
      </c>
      <c r="AD77" s="4">
        <v>-5</v>
      </c>
      <c r="AE77" s="38">
        <v>3</v>
      </c>
      <c r="AF77" s="5"/>
      <c r="AG77" s="4"/>
      <c r="AH77" s="4"/>
      <c r="AI77" s="6"/>
    </row>
    <row r="78" spans="21:35" ht="12.75">
      <c r="U78" s="24"/>
      <c r="V78" s="29" t="s">
        <v>97</v>
      </c>
      <c r="W78" s="39" t="s">
        <v>38</v>
      </c>
      <c r="X78" s="38">
        <v>5</v>
      </c>
      <c r="Y78" s="4">
        <v>0</v>
      </c>
      <c r="Z78" s="4">
        <v>2</v>
      </c>
      <c r="AA78" s="4">
        <v>3</v>
      </c>
      <c r="AB78" s="38">
        <v>4</v>
      </c>
      <c r="AC78" s="38">
        <v>18</v>
      </c>
      <c r="AD78" s="4">
        <v>-14</v>
      </c>
      <c r="AE78" s="38">
        <v>2</v>
      </c>
      <c r="AF78" s="5"/>
      <c r="AG78" s="4"/>
      <c r="AH78" s="4"/>
      <c r="AI78" s="6"/>
    </row>
    <row r="79" spans="21:35" ht="12.75">
      <c r="U79" s="47"/>
      <c r="V79" s="29" t="s">
        <v>111</v>
      </c>
      <c r="W79" s="41" t="s">
        <v>39</v>
      </c>
      <c r="X79" s="38">
        <v>5</v>
      </c>
      <c r="Y79" s="8">
        <v>0</v>
      </c>
      <c r="Z79" s="8">
        <v>1</v>
      </c>
      <c r="AA79" s="8">
        <v>4</v>
      </c>
      <c r="AB79" s="38">
        <v>2</v>
      </c>
      <c r="AC79" s="38">
        <v>9</v>
      </c>
      <c r="AD79" s="8">
        <v>-7</v>
      </c>
      <c r="AE79" s="38">
        <v>1</v>
      </c>
      <c r="AF79" s="7"/>
      <c r="AG79" s="8"/>
      <c r="AH79" s="8"/>
      <c r="AI79" s="9"/>
    </row>
    <row r="80" ht="12.75">
      <c r="U80" s="24"/>
    </row>
    <row r="81" spans="15:35" ht="12.75" customHeight="1">
      <c r="O81" s="26" t="s">
        <v>58</v>
      </c>
      <c r="P81" s="19" t="s">
        <v>145</v>
      </c>
      <c r="Q81" s="20"/>
      <c r="R81" s="28" t="s">
        <v>52</v>
      </c>
      <c r="S81" s="28" t="s">
        <v>51</v>
      </c>
      <c r="T81" s="28" t="s">
        <v>50</v>
      </c>
      <c r="U81" s="24"/>
      <c r="X81" s="1" t="s">
        <v>1</v>
      </c>
      <c r="Y81" s="2" t="s">
        <v>2</v>
      </c>
      <c r="Z81" s="2" t="s">
        <v>3</v>
      </c>
      <c r="AA81" s="2" t="s">
        <v>4</v>
      </c>
      <c r="AB81" s="2" t="s">
        <v>5</v>
      </c>
      <c r="AC81" s="2" t="s">
        <v>6</v>
      </c>
      <c r="AD81" s="2" t="s">
        <v>7</v>
      </c>
      <c r="AE81" s="3" t="s">
        <v>8</v>
      </c>
      <c r="AF81" s="34" t="s">
        <v>63</v>
      </c>
      <c r="AG81" s="35" t="s">
        <v>64</v>
      </c>
      <c r="AH81" s="35" t="s">
        <v>65</v>
      </c>
      <c r="AI81" s="36" t="s">
        <v>66</v>
      </c>
    </row>
    <row r="82" spans="21:35" ht="12.75">
      <c r="U82" s="24"/>
      <c r="V82" s="40" t="s">
        <v>81</v>
      </c>
      <c r="W82" s="37" t="s">
        <v>31</v>
      </c>
      <c r="X82" s="38">
        <v>5</v>
      </c>
      <c r="Y82" s="11">
        <v>4</v>
      </c>
      <c r="Z82" s="11">
        <v>0</v>
      </c>
      <c r="AA82" s="11">
        <v>1</v>
      </c>
      <c r="AB82" s="38">
        <v>17</v>
      </c>
      <c r="AC82" s="38">
        <v>5</v>
      </c>
      <c r="AD82" s="11">
        <v>12</v>
      </c>
      <c r="AE82" s="38">
        <v>12</v>
      </c>
      <c r="AF82" s="10">
        <v>1</v>
      </c>
      <c r="AG82" s="11">
        <v>3</v>
      </c>
      <c r="AH82" s="11">
        <v>7</v>
      </c>
      <c r="AI82" s="12">
        <v>2</v>
      </c>
    </row>
    <row r="83" spans="15:35" ht="12.75" customHeight="1">
      <c r="O83" s="26">
        <v>1</v>
      </c>
      <c r="P83" s="22" t="s">
        <v>0</v>
      </c>
      <c r="Q83" s="20" t="s">
        <v>48</v>
      </c>
      <c r="R83" s="22" t="s">
        <v>0</v>
      </c>
      <c r="S83" s="22" t="s">
        <v>0</v>
      </c>
      <c r="T83" s="22" t="s">
        <v>0</v>
      </c>
      <c r="U83" s="24"/>
      <c r="V83" s="40" t="s">
        <v>82</v>
      </c>
      <c r="W83" s="39" t="s">
        <v>34</v>
      </c>
      <c r="X83" s="38">
        <v>5</v>
      </c>
      <c r="Y83" s="4">
        <v>4</v>
      </c>
      <c r="Z83" s="4">
        <v>0</v>
      </c>
      <c r="AA83" s="4">
        <v>1</v>
      </c>
      <c r="AB83" s="38">
        <v>21</v>
      </c>
      <c r="AC83" s="38">
        <v>11</v>
      </c>
      <c r="AD83" s="4">
        <v>10</v>
      </c>
      <c r="AE83" s="38">
        <v>12</v>
      </c>
      <c r="AF83" s="5">
        <v>1</v>
      </c>
      <c r="AG83" s="4">
        <v>0</v>
      </c>
      <c r="AH83" s="4">
        <v>2</v>
      </c>
      <c r="AI83" s="6">
        <v>7</v>
      </c>
    </row>
    <row r="84" spans="15:35" ht="12.75">
      <c r="O84" s="26">
        <v>2</v>
      </c>
      <c r="P84" s="20" t="s">
        <v>44</v>
      </c>
      <c r="Q84" s="20" t="s">
        <v>46</v>
      </c>
      <c r="R84" s="22" t="s">
        <v>17</v>
      </c>
      <c r="S84" s="30">
        <v>0.5833333333333334</v>
      </c>
      <c r="T84" s="24" t="s">
        <v>112</v>
      </c>
      <c r="U84" s="24"/>
      <c r="V84" s="29" t="s">
        <v>104</v>
      </c>
      <c r="W84" s="39" t="s">
        <v>36</v>
      </c>
      <c r="X84" s="38">
        <v>6</v>
      </c>
      <c r="Y84" s="4">
        <v>3</v>
      </c>
      <c r="Z84" s="4">
        <v>2</v>
      </c>
      <c r="AA84" s="4">
        <v>1</v>
      </c>
      <c r="AB84" s="38">
        <v>11</v>
      </c>
      <c r="AC84" s="38">
        <v>9</v>
      </c>
      <c r="AD84" s="4">
        <v>2</v>
      </c>
      <c r="AE84" s="38">
        <v>11</v>
      </c>
      <c r="AF84" s="5"/>
      <c r="AG84" s="4"/>
      <c r="AH84" s="4"/>
      <c r="AI84" s="6"/>
    </row>
    <row r="85" spans="15:35" ht="12.75">
      <c r="O85" s="26">
        <v>3</v>
      </c>
      <c r="P85" s="20" t="s">
        <v>49</v>
      </c>
      <c r="Q85" s="20" t="s">
        <v>28</v>
      </c>
      <c r="R85" s="27" t="s">
        <v>17</v>
      </c>
      <c r="S85" s="30">
        <v>0.5</v>
      </c>
      <c r="T85" s="24" t="s">
        <v>19</v>
      </c>
      <c r="U85" s="24"/>
      <c r="V85" s="29" t="s">
        <v>88</v>
      </c>
      <c r="W85" s="39" t="s">
        <v>33</v>
      </c>
      <c r="X85" s="38">
        <v>6</v>
      </c>
      <c r="Y85" s="4">
        <v>3</v>
      </c>
      <c r="Z85" s="4">
        <v>1</v>
      </c>
      <c r="AA85" s="4">
        <v>2</v>
      </c>
      <c r="AB85" s="38">
        <v>14</v>
      </c>
      <c r="AC85" s="38">
        <v>8</v>
      </c>
      <c r="AD85" s="4">
        <v>6</v>
      </c>
      <c r="AE85" s="38">
        <v>10</v>
      </c>
      <c r="AF85" s="5"/>
      <c r="AG85" s="4"/>
      <c r="AH85" s="4"/>
      <c r="AI85" s="6"/>
    </row>
    <row r="86" spans="15:35" ht="12.75">
      <c r="O86" s="26">
        <v>4</v>
      </c>
      <c r="P86" s="20" t="s">
        <v>134</v>
      </c>
      <c r="Q86" s="20" t="s">
        <v>42</v>
      </c>
      <c r="R86" s="27" t="s">
        <v>17</v>
      </c>
      <c r="S86" s="30">
        <v>0.5833333333333334</v>
      </c>
      <c r="T86" s="24" t="s">
        <v>161</v>
      </c>
      <c r="U86" s="24"/>
      <c r="V86" s="40" t="s">
        <v>89</v>
      </c>
      <c r="W86" s="39" t="s">
        <v>137</v>
      </c>
      <c r="X86" s="38">
        <v>5</v>
      </c>
      <c r="Y86" s="4">
        <v>3</v>
      </c>
      <c r="Z86" s="4">
        <v>0</v>
      </c>
      <c r="AA86" s="4">
        <v>2</v>
      </c>
      <c r="AB86" s="38">
        <v>13</v>
      </c>
      <c r="AC86" s="38">
        <v>12</v>
      </c>
      <c r="AD86" s="4">
        <v>1</v>
      </c>
      <c r="AE86" s="38">
        <v>9</v>
      </c>
      <c r="AF86" s="5">
        <v>1</v>
      </c>
      <c r="AG86" s="4">
        <v>3</v>
      </c>
      <c r="AH86" s="4">
        <v>3</v>
      </c>
      <c r="AI86" s="6">
        <v>1</v>
      </c>
    </row>
    <row r="87" spans="15:35" ht="12.75">
      <c r="O87" s="26">
        <v>5</v>
      </c>
      <c r="P87" s="20" t="s">
        <v>40</v>
      </c>
      <c r="Q87" s="20" t="s">
        <v>45</v>
      </c>
      <c r="R87" s="27" t="s">
        <v>53</v>
      </c>
      <c r="S87" s="30">
        <v>0.6666666666666666</v>
      </c>
      <c r="T87" s="24" t="s">
        <v>16</v>
      </c>
      <c r="U87" s="24"/>
      <c r="V87" s="29" t="s">
        <v>96</v>
      </c>
      <c r="W87" s="39" t="s">
        <v>32</v>
      </c>
      <c r="X87" s="38">
        <v>6</v>
      </c>
      <c r="Y87" s="4">
        <v>3</v>
      </c>
      <c r="Z87" s="4">
        <v>0</v>
      </c>
      <c r="AA87" s="4">
        <v>3</v>
      </c>
      <c r="AB87" s="38">
        <v>13</v>
      </c>
      <c r="AC87" s="38">
        <v>11</v>
      </c>
      <c r="AD87" s="4">
        <v>2</v>
      </c>
      <c r="AE87" s="38">
        <v>9</v>
      </c>
      <c r="AF87" s="5">
        <v>1</v>
      </c>
      <c r="AG87" s="4">
        <v>0</v>
      </c>
      <c r="AH87" s="4">
        <v>1</v>
      </c>
      <c r="AI87" s="6">
        <v>3</v>
      </c>
    </row>
    <row r="88" spans="15:35" ht="12.75">
      <c r="O88" s="26">
        <v>6</v>
      </c>
      <c r="P88" s="20" t="s">
        <v>43</v>
      </c>
      <c r="Q88" s="20" t="s">
        <v>41</v>
      </c>
      <c r="R88" s="22" t="s">
        <v>159</v>
      </c>
      <c r="S88" s="30">
        <v>0.6666666666666666</v>
      </c>
      <c r="T88" s="24" t="s">
        <v>14</v>
      </c>
      <c r="U88" s="24"/>
      <c r="V88" s="29" t="s">
        <v>156</v>
      </c>
      <c r="W88" s="39" t="s">
        <v>26</v>
      </c>
      <c r="X88" s="38">
        <v>5</v>
      </c>
      <c r="Y88" s="4">
        <v>2</v>
      </c>
      <c r="Z88" s="4">
        <v>1</v>
      </c>
      <c r="AA88" s="4">
        <v>2</v>
      </c>
      <c r="AB88" s="38">
        <v>5</v>
      </c>
      <c r="AC88" s="38">
        <v>9</v>
      </c>
      <c r="AD88" s="4">
        <v>-4</v>
      </c>
      <c r="AE88" s="38">
        <v>7</v>
      </c>
      <c r="AF88" s="5"/>
      <c r="AG88" s="4"/>
      <c r="AH88" s="4"/>
      <c r="AI88" s="6"/>
    </row>
    <row r="89" spans="21:35" ht="12.75">
      <c r="U89" s="24"/>
      <c r="V89" s="40" t="s">
        <v>154</v>
      </c>
      <c r="W89" s="39" t="s">
        <v>37</v>
      </c>
      <c r="X89" s="38">
        <v>5</v>
      </c>
      <c r="Y89" s="4">
        <v>2</v>
      </c>
      <c r="Z89" s="4">
        <v>0</v>
      </c>
      <c r="AA89" s="4">
        <v>3</v>
      </c>
      <c r="AB89" s="38">
        <v>7</v>
      </c>
      <c r="AC89" s="38">
        <v>11</v>
      </c>
      <c r="AD89" s="4">
        <v>-4</v>
      </c>
      <c r="AE89" s="38">
        <v>6</v>
      </c>
      <c r="AF89" s="5"/>
      <c r="AG89" s="4"/>
      <c r="AH89" s="4"/>
      <c r="AI89" s="6"/>
    </row>
    <row r="90" spans="21:35" ht="12.75">
      <c r="U90" s="24"/>
      <c r="V90" s="40" t="s">
        <v>109</v>
      </c>
      <c r="W90" s="39" t="s">
        <v>38</v>
      </c>
      <c r="X90" s="38">
        <v>6</v>
      </c>
      <c r="Y90" s="4">
        <v>1</v>
      </c>
      <c r="Z90" s="4">
        <v>2</v>
      </c>
      <c r="AA90" s="4">
        <v>3</v>
      </c>
      <c r="AB90" s="38">
        <v>7</v>
      </c>
      <c r="AC90" s="38">
        <v>19</v>
      </c>
      <c r="AD90" s="4">
        <v>-12</v>
      </c>
      <c r="AE90" s="38">
        <v>5</v>
      </c>
      <c r="AF90" s="5"/>
      <c r="AG90" s="4"/>
      <c r="AH90" s="4"/>
      <c r="AI90" s="6"/>
    </row>
    <row r="91" spans="21:35" ht="12.75">
      <c r="U91" s="24"/>
      <c r="V91" s="29" t="s">
        <v>87</v>
      </c>
      <c r="W91" s="39" t="s">
        <v>35</v>
      </c>
      <c r="X91" s="38">
        <v>6</v>
      </c>
      <c r="Y91" s="4">
        <v>1</v>
      </c>
      <c r="Z91" s="4">
        <v>1</v>
      </c>
      <c r="AA91" s="4">
        <v>4</v>
      </c>
      <c r="AB91" s="38">
        <v>6</v>
      </c>
      <c r="AC91" s="38">
        <v>12</v>
      </c>
      <c r="AD91" s="4">
        <v>-6</v>
      </c>
      <c r="AE91" s="38">
        <v>4</v>
      </c>
      <c r="AF91" s="5"/>
      <c r="AG91" s="4"/>
      <c r="AH91" s="4"/>
      <c r="AI91" s="6"/>
    </row>
    <row r="92" spans="21:35" ht="12.75" customHeight="1">
      <c r="U92" s="24"/>
      <c r="V92" s="29" t="s">
        <v>102</v>
      </c>
      <c r="W92" s="41" t="s">
        <v>39</v>
      </c>
      <c r="X92" s="38">
        <v>5</v>
      </c>
      <c r="Y92" s="8">
        <v>0</v>
      </c>
      <c r="Z92" s="8">
        <v>1</v>
      </c>
      <c r="AA92" s="8">
        <v>4</v>
      </c>
      <c r="AB92" s="38">
        <v>2</v>
      </c>
      <c r="AC92" s="38">
        <v>9</v>
      </c>
      <c r="AD92" s="8">
        <v>-7</v>
      </c>
      <c r="AE92" s="38">
        <v>1</v>
      </c>
      <c r="AF92" s="7"/>
      <c r="AG92" s="8"/>
      <c r="AH92" s="8"/>
      <c r="AI92" s="9"/>
    </row>
    <row r="93" ht="12.75">
      <c r="U93" s="24"/>
    </row>
    <row r="94" spans="15:35" ht="12.75" customHeight="1">
      <c r="O94" s="26" t="s">
        <v>59</v>
      </c>
      <c r="P94" s="49" t="s">
        <v>146</v>
      </c>
      <c r="Q94" s="20"/>
      <c r="R94" s="28" t="s">
        <v>52</v>
      </c>
      <c r="S94" s="28" t="s">
        <v>51</v>
      </c>
      <c r="T94" s="28" t="s">
        <v>50</v>
      </c>
      <c r="U94" s="24"/>
      <c r="X94" s="1" t="s">
        <v>1</v>
      </c>
      <c r="Y94" s="2" t="s">
        <v>2</v>
      </c>
      <c r="Z94" s="2" t="s">
        <v>3</v>
      </c>
      <c r="AA94" s="2" t="s">
        <v>4</v>
      </c>
      <c r="AB94" s="2" t="s">
        <v>5</v>
      </c>
      <c r="AC94" s="2" t="s">
        <v>6</v>
      </c>
      <c r="AD94" s="2" t="s">
        <v>7</v>
      </c>
      <c r="AE94" s="3" t="s">
        <v>8</v>
      </c>
      <c r="AF94" s="34" t="s">
        <v>63</v>
      </c>
      <c r="AG94" s="35" t="s">
        <v>64</v>
      </c>
      <c r="AH94" s="35" t="s">
        <v>65</v>
      </c>
      <c r="AI94" s="36" t="s">
        <v>66</v>
      </c>
    </row>
    <row r="95" spans="21:35" ht="12.75">
      <c r="U95" s="24"/>
      <c r="V95" s="40" t="s">
        <v>81</v>
      </c>
      <c r="W95" s="37" t="s">
        <v>34</v>
      </c>
      <c r="X95" s="38">
        <v>6</v>
      </c>
      <c r="Y95" s="11">
        <v>5</v>
      </c>
      <c r="Z95" s="11">
        <v>0</v>
      </c>
      <c r="AA95" s="11">
        <v>1</v>
      </c>
      <c r="AB95" s="38">
        <v>26</v>
      </c>
      <c r="AC95" s="38">
        <v>15</v>
      </c>
      <c r="AD95" s="11">
        <v>11</v>
      </c>
      <c r="AE95" s="38">
        <v>15</v>
      </c>
      <c r="AF95" s="10"/>
      <c r="AG95" s="11"/>
      <c r="AH95" s="11"/>
      <c r="AI95" s="12"/>
    </row>
    <row r="96" spans="15:35" ht="12.75">
      <c r="O96" s="26">
        <v>1</v>
      </c>
      <c r="P96" s="20" t="s">
        <v>41</v>
      </c>
      <c r="Q96" s="22" t="s">
        <v>0</v>
      </c>
      <c r="R96" s="22" t="s">
        <v>0</v>
      </c>
      <c r="S96" s="22" t="s">
        <v>0</v>
      </c>
      <c r="T96" s="22" t="s">
        <v>0</v>
      </c>
      <c r="U96" s="24"/>
      <c r="V96" s="40" t="s">
        <v>82</v>
      </c>
      <c r="W96" s="39" t="s">
        <v>33</v>
      </c>
      <c r="X96" s="38">
        <v>7</v>
      </c>
      <c r="Y96" s="4">
        <v>4</v>
      </c>
      <c r="Z96" s="4">
        <v>1</v>
      </c>
      <c r="AA96" s="4">
        <v>2</v>
      </c>
      <c r="AB96" s="38">
        <v>16</v>
      </c>
      <c r="AC96" s="38">
        <v>9</v>
      </c>
      <c r="AD96" s="4">
        <v>7</v>
      </c>
      <c r="AE96" s="38">
        <v>13</v>
      </c>
      <c r="AF96" s="5"/>
      <c r="AG96" s="4"/>
      <c r="AH96" s="4"/>
      <c r="AI96" s="6"/>
    </row>
    <row r="97" spans="15:35" ht="12.75">
      <c r="O97" s="26">
        <v>2</v>
      </c>
      <c r="P97" s="20" t="s">
        <v>45</v>
      </c>
      <c r="Q97" s="20" t="s">
        <v>43</v>
      </c>
      <c r="R97" s="27" t="s">
        <v>17</v>
      </c>
      <c r="S97" s="30">
        <v>0.6666666666666666</v>
      </c>
      <c r="T97" s="24" t="s">
        <v>162</v>
      </c>
      <c r="U97" s="24"/>
      <c r="V97" s="40" t="s">
        <v>83</v>
      </c>
      <c r="W97" s="39" t="s">
        <v>137</v>
      </c>
      <c r="X97" s="38">
        <v>6</v>
      </c>
      <c r="Y97" s="4">
        <v>4</v>
      </c>
      <c r="Z97" s="4">
        <v>0</v>
      </c>
      <c r="AA97" s="4">
        <v>2</v>
      </c>
      <c r="AB97" s="38">
        <v>15</v>
      </c>
      <c r="AC97" s="38">
        <v>12</v>
      </c>
      <c r="AD97" s="4">
        <v>3</v>
      </c>
      <c r="AE97" s="38">
        <v>12</v>
      </c>
      <c r="AF97" s="5">
        <v>1</v>
      </c>
      <c r="AG97" s="4">
        <v>3</v>
      </c>
      <c r="AH97" s="4">
        <v>2</v>
      </c>
      <c r="AI97" s="6">
        <v>1</v>
      </c>
    </row>
    <row r="98" spans="15:35" ht="12.75" customHeight="1">
      <c r="O98" s="26">
        <v>3</v>
      </c>
      <c r="P98" s="20" t="s">
        <v>42</v>
      </c>
      <c r="Q98" s="20" t="s">
        <v>40</v>
      </c>
      <c r="R98" s="27" t="s">
        <v>17</v>
      </c>
      <c r="S98" s="30">
        <v>0.5833333333333334</v>
      </c>
      <c r="T98" s="24" t="s">
        <v>91</v>
      </c>
      <c r="U98" s="24"/>
      <c r="V98" s="29" t="s">
        <v>88</v>
      </c>
      <c r="W98" s="39" t="s">
        <v>31</v>
      </c>
      <c r="X98" s="38">
        <v>6</v>
      </c>
      <c r="Y98" s="4">
        <v>4</v>
      </c>
      <c r="Z98" s="4">
        <v>0</v>
      </c>
      <c r="AA98" s="4">
        <v>2</v>
      </c>
      <c r="AB98" s="38">
        <v>18</v>
      </c>
      <c r="AC98" s="38">
        <v>7</v>
      </c>
      <c r="AD98" s="4">
        <v>11</v>
      </c>
      <c r="AE98" s="38">
        <v>12</v>
      </c>
      <c r="AF98" s="5">
        <v>1</v>
      </c>
      <c r="AG98" s="4">
        <v>0</v>
      </c>
      <c r="AH98" s="4">
        <v>1</v>
      </c>
      <c r="AI98" s="6">
        <v>2</v>
      </c>
    </row>
    <row r="99" spans="15:35" ht="12.75" customHeight="1">
      <c r="O99" s="26">
        <v>4</v>
      </c>
      <c r="P99" s="20" t="s">
        <v>28</v>
      </c>
      <c r="Q99" s="20" t="s">
        <v>134</v>
      </c>
      <c r="R99" s="27" t="s">
        <v>53</v>
      </c>
      <c r="S99" s="30">
        <v>0.6666666666666666</v>
      </c>
      <c r="T99" s="24" t="s">
        <v>15</v>
      </c>
      <c r="U99" s="24"/>
      <c r="V99" s="29" t="s">
        <v>85</v>
      </c>
      <c r="W99" s="39" t="s">
        <v>36</v>
      </c>
      <c r="X99" s="38">
        <v>7</v>
      </c>
      <c r="Y99" s="4">
        <v>3</v>
      </c>
      <c r="Z99" s="4">
        <v>2</v>
      </c>
      <c r="AA99" s="4">
        <v>2</v>
      </c>
      <c r="AB99" s="38">
        <v>15</v>
      </c>
      <c r="AC99" s="38">
        <v>14</v>
      </c>
      <c r="AD99" s="4">
        <v>1</v>
      </c>
      <c r="AE99" s="38">
        <v>11</v>
      </c>
      <c r="AF99" s="5"/>
      <c r="AG99" s="4"/>
      <c r="AH99" s="4"/>
      <c r="AI99" s="6"/>
    </row>
    <row r="100" spans="15:35" ht="12.75">
      <c r="O100" s="26">
        <v>5</v>
      </c>
      <c r="P100" s="20" t="s">
        <v>46</v>
      </c>
      <c r="Q100" s="20" t="s">
        <v>49</v>
      </c>
      <c r="R100" s="27" t="s">
        <v>17</v>
      </c>
      <c r="S100" s="30">
        <v>0.5833333333333334</v>
      </c>
      <c r="T100" s="24" t="s">
        <v>163</v>
      </c>
      <c r="U100" s="24"/>
      <c r="V100" s="29" t="s">
        <v>107</v>
      </c>
      <c r="W100" s="39" t="s">
        <v>32</v>
      </c>
      <c r="X100" s="38">
        <v>6</v>
      </c>
      <c r="Y100" s="4">
        <v>3</v>
      </c>
      <c r="Z100" s="4">
        <v>0</v>
      </c>
      <c r="AA100" s="4">
        <v>3</v>
      </c>
      <c r="AB100" s="38">
        <v>13</v>
      </c>
      <c r="AC100" s="38">
        <v>11</v>
      </c>
      <c r="AD100" s="4">
        <v>2</v>
      </c>
      <c r="AE100" s="38">
        <v>9</v>
      </c>
      <c r="AF100" s="5"/>
      <c r="AG100" s="4"/>
      <c r="AH100" s="4"/>
      <c r="AI100" s="6"/>
    </row>
    <row r="101" spans="15:35" ht="12.75">
      <c r="O101" s="26">
        <v>6</v>
      </c>
      <c r="P101" s="20" t="s">
        <v>48</v>
      </c>
      <c r="Q101" s="20" t="s">
        <v>44</v>
      </c>
      <c r="R101" s="27" t="s">
        <v>17</v>
      </c>
      <c r="S101" s="30">
        <v>0.5</v>
      </c>
      <c r="T101" s="24" t="s">
        <v>112</v>
      </c>
      <c r="U101" s="24"/>
      <c r="V101" s="40" t="s">
        <v>68</v>
      </c>
      <c r="W101" s="39" t="s">
        <v>38</v>
      </c>
      <c r="X101" s="38">
        <v>7</v>
      </c>
      <c r="Y101" s="4">
        <v>2</v>
      </c>
      <c r="Z101" s="4">
        <v>2</v>
      </c>
      <c r="AA101" s="4">
        <v>3</v>
      </c>
      <c r="AB101" s="38">
        <v>10</v>
      </c>
      <c r="AC101" s="38">
        <v>20</v>
      </c>
      <c r="AD101" s="4">
        <v>-10</v>
      </c>
      <c r="AE101" s="38">
        <v>8</v>
      </c>
      <c r="AF101" s="5"/>
      <c r="AG101" s="4"/>
      <c r="AH101" s="4"/>
      <c r="AI101" s="6"/>
    </row>
    <row r="102" spans="5:35" ht="12.75">
      <c r="E102" s="43"/>
      <c r="F102" s="44"/>
      <c r="G102" s="43"/>
      <c r="H102" s="42"/>
      <c r="U102" s="24"/>
      <c r="V102" s="40" t="s">
        <v>154</v>
      </c>
      <c r="W102" s="39" t="s">
        <v>35</v>
      </c>
      <c r="X102" s="38">
        <v>7</v>
      </c>
      <c r="Y102" s="4">
        <v>2</v>
      </c>
      <c r="Z102" s="4">
        <v>1</v>
      </c>
      <c r="AA102" s="4">
        <v>4</v>
      </c>
      <c r="AB102" s="38">
        <v>7</v>
      </c>
      <c r="AC102" s="38">
        <v>12</v>
      </c>
      <c r="AD102" s="4">
        <v>-5</v>
      </c>
      <c r="AE102" s="38">
        <v>7</v>
      </c>
      <c r="AF102" s="5">
        <v>1</v>
      </c>
      <c r="AG102" s="4">
        <v>1</v>
      </c>
      <c r="AH102" s="4">
        <v>1</v>
      </c>
      <c r="AI102" s="6">
        <v>1</v>
      </c>
    </row>
    <row r="103" spans="5:35" ht="12.75">
      <c r="E103" s="43"/>
      <c r="F103" s="45"/>
      <c r="G103" s="43"/>
      <c r="U103" s="24"/>
      <c r="V103" s="29" t="s">
        <v>86</v>
      </c>
      <c r="W103" s="39" t="s">
        <v>26</v>
      </c>
      <c r="X103" s="38">
        <v>6</v>
      </c>
      <c r="Y103" s="4">
        <v>2</v>
      </c>
      <c r="Z103" s="4">
        <v>1</v>
      </c>
      <c r="AA103" s="4">
        <v>3</v>
      </c>
      <c r="AB103" s="38">
        <v>5</v>
      </c>
      <c r="AC103" s="38">
        <v>11</v>
      </c>
      <c r="AD103" s="4">
        <v>-6</v>
      </c>
      <c r="AE103" s="38">
        <v>7</v>
      </c>
      <c r="AF103" s="5">
        <v>1</v>
      </c>
      <c r="AG103" s="4">
        <v>1</v>
      </c>
      <c r="AH103" s="4">
        <v>1</v>
      </c>
      <c r="AI103" s="6">
        <v>1</v>
      </c>
    </row>
    <row r="104" spans="21:35" ht="12.75">
      <c r="U104" s="24"/>
      <c r="V104" s="29" t="s">
        <v>87</v>
      </c>
      <c r="W104" s="39" t="s">
        <v>37</v>
      </c>
      <c r="X104" s="38">
        <v>6</v>
      </c>
      <c r="Y104" s="4">
        <v>2</v>
      </c>
      <c r="Z104" s="4">
        <v>0</v>
      </c>
      <c r="AA104" s="4">
        <v>4</v>
      </c>
      <c r="AB104" s="38">
        <v>8</v>
      </c>
      <c r="AC104" s="38">
        <v>14</v>
      </c>
      <c r="AD104" s="4">
        <v>-6</v>
      </c>
      <c r="AE104" s="38">
        <v>6</v>
      </c>
      <c r="AF104" s="5"/>
      <c r="AG104" s="4"/>
      <c r="AH104" s="4"/>
      <c r="AI104" s="6"/>
    </row>
    <row r="105" spans="21:35" ht="12.75">
      <c r="U105" s="24"/>
      <c r="V105" s="29" t="s">
        <v>102</v>
      </c>
      <c r="W105" s="41" t="s">
        <v>39</v>
      </c>
      <c r="X105" s="38">
        <v>6</v>
      </c>
      <c r="Y105" s="8">
        <v>0</v>
      </c>
      <c r="Z105" s="8">
        <v>1</v>
      </c>
      <c r="AA105" s="8">
        <v>5</v>
      </c>
      <c r="AB105" s="38">
        <v>2</v>
      </c>
      <c r="AC105" s="38">
        <v>10</v>
      </c>
      <c r="AD105" s="8">
        <v>-8</v>
      </c>
      <c r="AE105" s="38">
        <v>1</v>
      </c>
      <c r="AF105" s="7"/>
      <c r="AG105" s="8"/>
      <c r="AH105" s="8"/>
      <c r="AI105" s="9"/>
    </row>
    <row r="106" ht="12.75">
      <c r="U106" s="24"/>
    </row>
    <row r="107" spans="9:35" ht="12.75">
      <c r="I107" t="s">
        <v>164</v>
      </c>
      <c r="O107" s="26" t="s">
        <v>60</v>
      </c>
      <c r="P107" s="49" t="s">
        <v>147</v>
      </c>
      <c r="Q107" s="20"/>
      <c r="R107" s="28" t="s">
        <v>52</v>
      </c>
      <c r="S107" s="28" t="s">
        <v>51</v>
      </c>
      <c r="T107" s="28" t="s">
        <v>50</v>
      </c>
      <c r="U107" s="24"/>
      <c r="X107" s="1" t="s">
        <v>1</v>
      </c>
      <c r="Y107" s="2" t="s">
        <v>2</v>
      </c>
      <c r="Z107" s="2" t="s">
        <v>3</v>
      </c>
      <c r="AA107" s="2" t="s">
        <v>4</v>
      </c>
      <c r="AB107" s="2" t="s">
        <v>5</v>
      </c>
      <c r="AC107" s="2" t="s">
        <v>6</v>
      </c>
      <c r="AD107" s="2" t="s">
        <v>7</v>
      </c>
      <c r="AE107" s="3" t="s">
        <v>8</v>
      </c>
      <c r="AF107" s="34" t="s">
        <v>63</v>
      </c>
      <c r="AG107" s="35" t="s">
        <v>64</v>
      </c>
      <c r="AH107" s="35" t="s">
        <v>65</v>
      </c>
      <c r="AI107" s="36" t="s">
        <v>66</v>
      </c>
    </row>
    <row r="108" spans="10:35" ht="12.75">
      <c r="J108" s="52"/>
      <c r="L108" s="31"/>
      <c r="U108" s="24"/>
      <c r="V108" s="40" t="s">
        <v>81</v>
      </c>
      <c r="W108" s="37" t="s">
        <v>33</v>
      </c>
      <c r="X108" s="38">
        <v>8</v>
      </c>
      <c r="Y108" s="11">
        <v>5</v>
      </c>
      <c r="Z108" s="11">
        <v>1</v>
      </c>
      <c r="AA108" s="11">
        <v>2</v>
      </c>
      <c r="AB108" s="38">
        <v>17</v>
      </c>
      <c r="AC108" s="38">
        <v>9</v>
      </c>
      <c r="AD108" s="11">
        <v>8</v>
      </c>
      <c r="AE108" s="38">
        <v>16</v>
      </c>
      <c r="AF108" s="10"/>
      <c r="AG108" s="11"/>
      <c r="AH108" s="11"/>
      <c r="AI108" s="12"/>
    </row>
    <row r="109" spans="10:35" ht="12.75">
      <c r="J109" s="52"/>
      <c r="L109" s="31"/>
      <c r="O109" s="26">
        <v>1</v>
      </c>
      <c r="P109" s="22" t="s">
        <v>0</v>
      </c>
      <c r="Q109" s="20" t="s">
        <v>44</v>
      </c>
      <c r="R109" s="22" t="s">
        <v>0</v>
      </c>
      <c r="S109" s="22" t="s">
        <v>0</v>
      </c>
      <c r="T109" s="22" t="s">
        <v>0</v>
      </c>
      <c r="U109" s="24"/>
      <c r="V109" s="40" t="s">
        <v>82</v>
      </c>
      <c r="W109" s="39" t="s">
        <v>31</v>
      </c>
      <c r="X109" s="38">
        <v>7</v>
      </c>
      <c r="Y109" s="4">
        <v>5</v>
      </c>
      <c r="Z109" s="4">
        <v>0</v>
      </c>
      <c r="AA109" s="4">
        <v>2</v>
      </c>
      <c r="AB109" s="38">
        <v>20</v>
      </c>
      <c r="AC109" s="38">
        <v>7</v>
      </c>
      <c r="AD109" s="4">
        <v>13</v>
      </c>
      <c r="AE109" s="38">
        <v>15</v>
      </c>
      <c r="AF109" s="5">
        <v>2</v>
      </c>
      <c r="AG109" s="4">
        <v>3</v>
      </c>
      <c r="AH109" s="4">
        <v>8</v>
      </c>
      <c r="AI109" s="6">
        <v>4</v>
      </c>
    </row>
    <row r="110" spans="10:35" ht="12.75">
      <c r="J110" s="52"/>
      <c r="L110" s="31"/>
      <c r="O110" s="26">
        <v>2</v>
      </c>
      <c r="P110" s="20" t="s">
        <v>49</v>
      </c>
      <c r="Q110" s="20" t="s">
        <v>48</v>
      </c>
      <c r="R110" s="27" t="s">
        <v>17</v>
      </c>
      <c r="S110" s="30">
        <v>0.5</v>
      </c>
      <c r="T110" s="24" t="s">
        <v>18</v>
      </c>
      <c r="U110" s="24"/>
      <c r="V110" s="29" t="s">
        <v>104</v>
      </c>
      <c r="W110" s="39" t="s">
        <v>34</v>
      </c>
      <c r="X110" s="38">
        <v>7</v>
      </c>
      <c r="Y110" s="4">
        <v>5</v>
      </c>
      <c r="Z110" s="4">
        <v>0</v>
      </c>
      <c r="AA110" s="4">
        <v>2</v>
      </c>
      <c r="AB110" s="38">
        <v>26</v>
      </c>
      <c r="AC110" s="38">
        <v>16</v>
      </c>
      <c r="AD110" s="4">
        <v>10</v>
      </c>
      <c r="AE110" s="38">
        <v>15</v>
      </c>
      <c r="AF110" s="5">
        <v>2</v>
      </c>
      <c r="AG110" s="4">
        <v>3</v>
      </c>
      <c r="AH110" s="4">
        <v>7</v>
      </c>
      <c r="AI110" s="6">
        <v>9</v>
      </c>
    </row>
    <row r="111" spans="10:35" ht="12.75">
      <c r="J111" s="52"/>
      <c r="L111" s="31"/>
      <c r="O111" s="26">
        <v>3</v>
      </c>
      <c r="P111" s="20" t="s">
        <v>134</v>
      </c>
      <c r="Q111" s="20" t="s">
        <v>46</v>
      </c>
      <c r="R111" s="27" t="s">
        <v>17</v>
      </c>
      <c r="S111" s="30">
        <v>0.5833333333333334</v>
      </c>
      <c r="T111" s="24" t="s">
        <v>165</v>
      </c>
      <c r="U111" s="24"/>
      <c r="V111" s="29" t="s">
        <v>88</v>
      </c>
      <c r="W111" s="39" t="s">
        <v>137</v>
      </c>
      <c r="X111" s="38">
        <v>7</v>
      </c>
      <c r="Y111" s="4">
        <v>5</v>
      </c>
      <c r="Z111" s="4">
        <v>0</v>
      </c>
      <c r="AA111" s="4">
        <v>2</v>
      </c>
      <c r="AB111" s="38">
        <v>22</v>
      </c>
      <c r="AC111" s="38">
        <v>13</v>
      </c>
      <c r="AD111" s="4">
        <v>9</v>
      </c>
      <c r="AE111" s="38">
        <v>15</v>
      </c>
      <c r="AF111" s="5">
        <v>2</v>
      </c>
      <c r="AG111" s="4">
        <v>3</v>
      </c>
      <c r="AH111" s="4">
        <v>4</v>
      </c>
      <c r="AI111" s="6">
        <v>6</v>
      </c>
    </row>
    <row r="112" spans="10:35" ht="12.75">
      <c r="J112" s="52"/>
      <c r="L112" s="31"/>
      <c r="O112" s="26">
        <v>4</v>
      </c>
      <c r="P112" s="20" t="s">
        <v>40</v>
      </c>
      <c r="Q112" s="20" t="s">
        <v>28</v>
      </c>
      <c r="R112" s="27" t="s">
        <v>53</v>
      </c>
      <c r="S112" s="30">
        <v>0.625</v>
      </c>
      <c r="T112" s="24" t="s">
        <v>23</v>
      </c>
      <c r="U112" s="24"/>
      <c r="V112" s="40" t="s">
        <v>89</v>
      </c>
      <c r="W112" s="39" t="s">
        <v>32</v>
      </c>
      <c r="X112" s="38">
        <v>7</v>
      </c>
      <c r="Y112" s="4">
        <v>4</v>
      </c>
      <c r="Z112" s="4">
        <v>0</v>
      </c>
      <c r="AA112" s="4">
        <v>3</v>
      </c>
      <c r="AB112" s="38">
        <v>18</v>
      </c>
      <c r="AC112" s="38">
        <v>13</v>
      </c>
      <c r="AD112" s="4">
        <v>5</v>
      </c>
      <c r="AE112" s="38">
        <v>12</v>
      </c>
      <c r="AF112" s="5"/>
      <c r="AG112" s="4"/>
      <c r="AH112" s="4"/>
      <c r="AI112" s="6"/>
    </row>
    <row r="113" spans="10:35" ht="12.75">
      <c r="J113" s="52"/>
      <c r="O113" s="26">
        <v>5</v>
      </c>
      <c r="P113" s="20" t="s">
        <v>43</v>
      </c>
      <c r="Q113" s="20" t="s">
        <v>42</v>
      </c>
      <c r="R113" s="27" t="s">
        <v>53</v>
      </c>
      <c r="S113" s="30">
        <v>0.625</v>
      </c>
      <c r="T113" s="24" t="s">
        <v>112</v>
      </c>
      <c r="U113" s="24"/>
      <c r="V113" s="29" t="s">
        <v>96</v>
      </c>
      <c r="W113" s="39" t="s">
        <v>36</v>
      </c>
      <c r="X113" s="38">
        <v>8</v>
      </c>
      <c r="Y113" s="4">
        <v>3</v>
      </c>
      <c r="Z113" s="4">
        <v>2</v>
      </c>
      <c r="AA113" s="4">
        <v>3</v>
      </c>
      <c r="AB113" s="38">
        <v>17</v>
      </c>
      <c r="AC113" s="38">
        <v>19</v>
      </c>
      <c r="AD113" s="4">
        <v>-2</v>
      </c>
      <c r="AE113" s="38">
        <v>11</v>
      </c>
      <c r="AF113" s="5"/>
      <c r="AG113" s="4"/>
      <c r="AH113" s="4"/>
      <c r="AI113" s="6"/>
    </row>
    <row r="114" spans="9:35" ht="12.75">
      <c r="I114" t="s">
        <v>164</v>
      </c>
      <c r="O114" s="26">
        <v>6</v>
      </c>
      <c r="P114" s="20" t="s">
        <v>41</v>
      </c>
      <c r="Q114" s="20" t="s">
        <v>45</v>
      </c>
      <c r="R114" s="27" t="s">
        <v>17</v>
      </c>
      <c r="S114" s="30">
        <v>0.5833333333333334</v>
      </c>
      <c r="T114" s="24" t="s">
        <v>25</v>
      </c>
      <c r="U114" s="24"/>
      <c r="V114" s="29" t="s">
        <v>101</v>
      </c>
      <c r="W114" s="39" t="s">
        <v>38</v>
      </c>
      <c r="X114" s="38">
        <v>8</v>
      </c>
      <c r="Y114" s="4">
        <v>2</v>
      </c>
      <c r="Z114" s="4">
        <v>3</v>
      </c>
      <c r="AA114" s="4">
        <v>3</v>
      </c>
      <c r="AB114" s="38">
        <v>10</v>
      </c>
      <c r="AC114" s="38">
        <v>20</v>
      </c>
      <c r="AD114" s="4">
        <v>-10</v>
      </c>
      <c r="AE114" s="38">
        <v>9</v>
      </c>
      <c r="AF114" s="5"/>
      <c r="AG114" s="4"/>
      <c r="AH114" s="4"/>
      <c r="AI114" s="6"/>
    </row>
    <row r="115" spans="21:35" ht="12.75">
      <c r="U115" s="24"/>
      <c r="V115" s="29" t="s">
        <v>108</v>
      </c>
      <c r="W115" s="39" t="s">
        <v>35</v>
      </c>
      <c r="X115" s="38">
        <v>7</v>
      </c>
      <c r="Y115" s="4">
        <v>2</v>
      </c>
      <c r="Z115" s="4">
        <v>1</v>
      </c>
      <c r="AA115" s="4">
        <v>4</v>
      </c>
      <c r="AB115" s="38">
        <v>7</v>
      </c>
      <c r="AC115" s="38">
        <v>12</v>
      </c>
      <c r="AD115" s="4">
        <v>-5</v>
      </c>
      <c r="AE115" s="38">
        <v>7</v>
      </c>
      <c r="AF115" s="5">
        <v>1</v>
      </c>
      <c r="AG115" s="4">
        <v>1</v>
      </c>
      <c r="AH115" s="4">
        <v>1</v>
      </c>
      <c r="AI115" s="6">
        <v>1</v>
      </c>
    </row>
    <row r="116" spans="21:35" ht="12.75">
      <c r="U116" s="24"/>
      <c r="V116" s="29" t="s">
        <v>98</v>
      </c>
      <c r="W116" s="39" t="s">
        <v>26</v>
      </c>
      <c r="X116" s="38">
        <v>7</v>
      </c>
      <c r="Y116" s="4">
        <v>2</v>
      </c>
      <c r="Z116" s="4">
        <v>1</v>
      </c>
      <c r="AA116" s="4">
        <v>4</v>
      </c>
      <c r="AB116" s="38">
        <v>5</v>
      </c>
      <c r="AC116" s="38">
        <v>13</v>
      </c>
      <c r="AD116" s="4">
        <v>-8</v>
      </c>
      <c r="AE116" s="38">
        <v>7</v>
      </c>
      <c r="AF116" s="5">
        <v>1</v>
      </c>
      <c r="AG116" s="4">
        <v>1</v>
      </c>
      <c r="AH116" s="4">
        <v>1</v>
      </c>
      <c r="AI116" s="6">
        <v>1</v>
      </c>
    </row>
    <row r="117" spans="21:35" ht="12.75">
      <c r="U117" s="24"/>
      <c r="V117" s="29" t="s">
        <v>97</v>
      </c>
      <c r="W117" s="39" t="s">
        <v>37</v>
      </c>
      <c r="X117" s="38">
        <v>7</v>
      </c>
      <c r="Y117" s="4">
        <v>2</v>
      </c>
      <c r="Z117" s="4">
        <v>0</v>
      </c>
      <c r="AA117" s="4">
        <v>5</v>
      </c>
      <c r="AB117" s="38">
        <v>9</v>
      </c>
      <c r="AC117" s="38">
        <v>21</v>
      </c>
      <c r="AD117" s="4">
        <v>-12</v>
      </c>
      <c r="AE117" s="38">
        <v>6</v>
      </c>
      <c r="AF117" s="5"/>
      <c r="AG117" s="4"/>
      <c r="AH117" s="4"/>
      <c r="AI117" s="6"/>
    </row>
    <row r="118" spans="21:35" ht="12.75">
      <c r="U118" s="24"/>
      <c r="V118" s="29" t="s">
        <v>102</v>
      </c>
      <c r="W118" s="41" t="s">
        <v>39</v>
      </c>
      <c r="X118" s="38">
        <v>7</v>
      </c>
      <c r="Y118" s="8">
        <v>0</v>
      </c>
      <c r="Z118" s="8">
        <v>2</v>
      </c>
      <c r="AA118" s="8">
        <v>5</v>
      </c>
      <c r="AB118" s="38">
        <v>2</v>
      </c>
      <c r="AC118" s="38">
        <v>10</v>
      </c>
      <c r="AD118" s="8">
        <v>-8</v>
      </c>
      <c r="AE118" s="38">
        <v>2</v>
      </c>
      <c r="AF118" s="7"/>
      <c r="AG118" s="8"/>
      <c r="AH118" s="8"/>
      <c r="AI118" s="9"/>
    </row>
    <row r="119" ht="12.75">
      <c r="U119" s="24"/>
    </row>
    <row r="120" spans="15:35" ht="12.75">
      <c r="O120" s="26" t="s">
        <v>61</v>
      </c>
      <c r="P120" s="49" t="s">
        <v>148</v>
      </c>
      <c r="R120" s="28" t="s">
        <v>52</v>
      </c>
      <c r="S120" s="28" t="s">
        <v>51</v>
      </c>
      <c r="T120" s="28" t="s">
        <v>50</v>
      </c>
      <c r="U120" s="24"/>
      <c r="X120" s="1" t="s">
        <v>1</v>
      </c>
      <c r="Y120" s="2" t="s">
        <v>2</v>
      </c>
      <c r="Z120" s="2" t="s">
        <v>3</v>
      </c>
      <c r="AA120" s="2" t="s">
        <v>4</v>
      </c>
      <c r="AB120" s="2" t="s">
        <v>5</v>
      </c>
      <c r="AC120" s="2" t="s">
        <v>6</v>
      </c>
      <c r="AD120" s="2" t="s">
        <v>7</v>
      </c>
      <c r="AE120" s="3" t="s">
        <v>8</v>
      </c>
      <c r="AF120" s="34" t="s">
        <v>63</v>
      </c>
      <c r="AG120" s="35" t="s">
        <v>64</v>
      </c>
      <c r="AH120" s="35" t="s">
        <v>65</v>
      </c>
      <c r="AI120" s="36" t="s">
        <v>66</v>
      </c>
    </row>
    <row r="121" spans="21:35" ht="12.75">
      <c r="U121" s="24"/>
      <c r="V121" s="40" t="s">
        <v>81</v>
      </c>
      <c r="W121" s="37" t="s">
        <v>31</v>
      </c>
      <c r="X121" s="38">
        <v>8</v>
      </c>
      <c r="Y121" s="11">
        <v>6</v>
      </c>
      <c r="Z121" s="11">
        <v>0</v>
      </c>
      <c r="AA121" s="11">
        <v>2</v>
      </c>
      <c r="AB121" s="38">
        <v>22</v>
      </c>
      <c r="AC121" s="38">
        <v>7</v>
      </c>
      <c r="AD121" s="11">
        <v>15</v>
      </c>
      <c r="AE121" s="38">
        <v>18</v>
      </c>
      <c r="AF121" s="5">
        <v>2</v>
      </c>
      <c r="AG121" s="4">
        <v>3</v>
      </c>
      <c r="AH121" s="4">
        <v>8</v>
      </c>
      <c r="AI121" s="6">
        <v>4</v>
      </c>
    </row>
    <row r="122" spans="15:35" ht="12.75">
      <c r="O122" s="26">
        <v>1</v>
      </c>
      <c r="P122" s="20" t="s">
        <v>45</v>
      </c>
      <c r="Q122" s="22" t="s">
        <v>0</v>
      </c>
      <c r="R122" s="22" t="s">
        <v>0</v>
      </c>
      <c r="S122" s="22" t="s">
        <v>0</v>
      </c>
      <c r="T122" s="22" t="s">
        <v>0</v>
      </c>
      <c r="U122" s="24"/>
      <c r="V122" s="40" t="s">
        <v>82</v>
      </c>
      <c r="W122" s="39" t="s">
        <v>34</v>
      </c>
      <c r="X122" s="38">
        <v>8</v>
      </c>
      <c r="Y122" s="4">
        <v>6</v>
      </c>
      <c r="Z122" s="4">
        <v>0</v>
      </c>
      <c r="AA122" s="4">
        <v>2</v>
      </c>
      <c r="AB122" s="38">
        <v>30</v>
      </c>
      <c r="AC122" s="38">
        <v>18</v>
      </c>
      <c r="AD122" s="4">
        <v>12</v>
      </c>
      <c r="AE122" s="38">
        <v>18</v>
      </c>
      <c r="AF122" s="5">
        <v>2</v>
      </c>
      <c r="AG122" s="4">
        <v>3</v>
      </c>
      <c r="AH122" s="4">
        <v>7</v>
      </c>
      <c r="AI122" s="6">
        <v>9</v>
      </c>
    </row>
    <row r="123" spans="15:35" ht="12.75">
      <c r="O123" s="26">
        <v>2</v>
      </c>
      <c r="P123" s="20" t="s">
        <v>42</v>
      </c>
      <c r="Q123" s="20" t="s">
        <v>41</v>
      </c>
      <c r="R123" s="27" t="s">
        <v>17</v>
      </c>
      <c r="S123" s="30">
        <v>0.5833333333333334</v>
      </c>
      <c r="T123" s="24" t="s">
        <v>214</v>
      </c>
      <c r="U123" s="24"/>
      <c r="V123" s="40" t="s">
        <v>83</v>
      </c>
      <c r="W123" s="39" t="s">
        <v>137</v>
      </c>
      <c r="X123" s="38">
        <v>8</v>
      </c>
      <c r="Y123" s="4">
        <v>6</v>
      </c>
      <c r="Z123" s="4">
        <v>0</v>
      </c>
      <c r="AA123" s="4">
        <v>2</v>
      </c>
      <c r="AB123" s="38">
        <v>27</v>
      </c>
      <c r="AC123" s="38">
        <v>14</v>
      </c>
      <c r="AD123" s="4">
        <v>13</v>
      </c>
      <c r="AE123" s="38">
        <v>18</v>
      </c>
      <c r="AF123" s="5">
        <v>2</v>
      </c>
      <c r="AG123" s="4">
        <v>3</v>
      </c>
      <c r="AH123" s="4">
        <v>4</v>
      </c>
      <c r="AI123" s="6">
        <v>6</v>
      </c>
    </row>
    <row r="124" spans="15:35" ht="12.75">
      <c r="O124" s="26">
        <v>3</v>
      </c>
      <c r="P124" s="20" t="s">
        <v>28</v>
      </c>
      <c r="Q124" s="20" t="s">
        <v>43</v>
      </c>
      <c r="R124" s="27" t="s">
        <v>53</v>
      </c>
      <c r="S124" s="30">
        <v>0.625</v>
      </c>
      <c r="T124" s="24" t="s">
        <v>126</v>
      </c>
      <c r="U124" s="24"/>
      <c r="V124" s="29" t="s">
        <v>88</v>
      </c>
      <c r="W124" s="39" t="s">
        <v>33</v>
      </c>
      <c r="X124" s="38">
        <v>9</v>
      </c>
      <c r="Y124" s="4">
        <v>5</v>
      </c>
      <c r="Z124" s="4">
        <v>1</v>
      </c>
      <c r="AA124" s="4">
        <v>3</v>
      </c>
      <c r="AB124" s="38">
        <v>17</v>
      </c>
      <c r="AC124" s="38">
        <v>12</v>
      </c>
      <c r="AD124" s="4">
        <v>5</v>
      </c>
      <c r="AE124" s="38">
        <v>16</v>
      </c>
      <c r="AF124" s="5"/>
      <c r="AG124" s="4"/>
      <c r="AH124" s="4"/>
      <c r="AI124" s="6"/>
    </row>
    <row r="125" spans="15:35" ht="12.75">
      <c r="O125" s="26">
        <v>4</v>
      </c>
      <c r="P125" s="20" t="s">
        <v>46</v>
      </c>
      <c r="Q125" s="20" t="s">
        <v>40</v>
      </c>
      <c r="R125" s="27" t="s">
        <v>17</v>
      </c>
      <c r="S125" s="30">
        <v>0.5833333333333334</v>
      </c>
      <c r="T125" s="24" t="s">
        <v>15</v>
      </c>
      <c r="U125" s="24"/>
      <c r="V125" s="29" t="s">
        <v>106</v>
      </c>
      <c r="W125" s="39" t="s">
        <v>32</v>
      </c>
      <c r="X125" s="38">
        <v>8</v>
      </c>
      <c r="Y125" s="4">
        <v>4</v>
      </c>
      <c r="Z125" s="4">
        <v>0</v>
      </c>
      <c r="AA125" s="4">
        <v>4</v>
      </c>
      <c r="AB125" s="38">
        <v>18</v>
      </c>
      <c r="AC125" s="38">
        <v>16</v>
      </c>
      <c r="AD125" s="4">
        <v>2</v>
      </c>
      <c r="AE125" s="38">
        <v>12</v>
      </c>
      <c r="AF125" s="5"/>
      <c r="AG125" s="4"/>
      <c r="AH125" s="4"/>
      <c r="AI125" s="6"/>
    </row>
    <row r="126" spans="15:35" ht="12.75">
      <c r="O126" s="26">
        <v>5</v>
      </c>
      <c r="P126" s="20" t="s">
        <v>48</v>
      </c>
      <c r="Q126" s="20" t="s">
        <v>134</v>
      </c>
      <c r="R126" s="27" t="s">
        <v>17</v>
      </c>
      <c r="S126" s="30">
        <v>0.5</v>
      </c>
      <c r="T126" s="24" t="s">
        <v>166</v>
      </c>
      <c r="U126" s="24"/>
      <c r="V126" s="29" t="s">
        <v>107</v>
      </c>
      <c r="W126" s="39" t="s">
        <v>36</v>
      </c>
      <c r="X126" s="38">
        <v>8</v>
      </c>
      <c r="Y126" s="4">
        <v>3</v>
      </c>
      <c r="Z126" s="4">
        <v>2</v>
      </c>
      <c r="AA126" s="4">
        <v>3</v>
      </c>
      <c r="AB126" s="38">
        <v>17</v>
      </c>
      <c r="AC126" s="38">
        <v>19</v>
      </c>
      <c r="AD126" s="4">
        <v>-2</v>
      </c>
      <c r="AE126" s="38">
        <v>11</v>
      </c>
      <c r="AF126" s="5"/>
      <c r="AG126" s="4"/>
      <c r="AH126" s="4"/>
      <c r="AI126" s="6"/>
    </row>
    <row r="127" spans="15:35" ht="12.75">
      <c r="O127" s="26">
        <v>6</v>
      </c>
      <c r="P127" s="20" t="s">
        <v>44</v>
      </c>
      <c r="Q127" s="20" t="s">
        <v>49</v>
      </c>
      <c r="R127" s="27" t="s">
        <v>17</v>
      </c>
      <c r="S127" s="30">
        <v>0.5833333333333334</v>
      </c>
      <c r="T127" s="24" t="s">
        <v>131</v>
      </c>
      <c r="U127" s="24"/>
      <c r="V127" s="40" t="s">
        <v>68</v>
      </c>
      <c r="W127" s="39" t="s">
        <v>35</v>
      </c>
      <c r="X127" s="38">
        <v>8</v>
      </c>
      <c r="Y127" s="4">
        <v>3</v>
      </c>
      <c r="Z127" s="4">
        <v>1</v>
      </c>
      <c r="AA127" s="4">
        <v>4</v>
      </c>
      <c r="AB127" s="38">
        <v>12</v>
      </c>
      <c r="AC127" s="38">
        <v>13</v>
      </c>
      <c r="AD127" s="4">
        <v>-1</v>
      </c>
      <c r="AE127" s="38">
        <v>10</v>
      </c>
      <c r="AF127" s="5"/>
      <c r="AG127" s="4"/>
      <c r="AH127" s="4"/>
      <c r="AI127" s="6"/>
    </row>
    <row r="128" spans="21:35" ht="12.75">
      <c r="U128" s="24"/>
      <c r="V128" s="29" t="s">
        <v>69</v>
      </c>
      <c r="W128" s="39" t="s">
        <v>38</v>
      </c>
      <c r="X128" s="38">
        <v>9</v>
      </c>
      <c r="Y128" s="4">
        <v>2</v>
      </c>
      <c r="Z128" s="4">
        <v>3</v>
      </c>
      <c r="AA128" s="4">
        <v>4</v>
      </c>
      <c r="AB128" s="38">
        <v>11</v>
      </c>
      <c r="AC128" s="38">
        <v>25</v>
      </c>
      <c r="AD128" s="4">
        <v>-14</v>
      </c>
      <c r="AE128" s="38">
        <v>9</v>
      </c>
      <c r="AF128" s="5"/>
      <c r="AG128" s="4"/>
      <c r="AH128" s="4"/>
      <c r="AI128" s="6"/>
    </row>
    <row r="129" spans="15:35" ht="12.75">
      <c r="O129" s="26"/>
      <c r="P129" s="20"/>
      <c r="Q129" s="20"/>
      <c r="R129" s="22"/>
      <c r="S129" s="22"/>
      <c r="U129" s="24"/>
      <c r="V129" s="29" t="s">
        <v>98</v>
      </c>
      <c r="W129" s="39" t="s">
        <v>26</v>
      </c>
      <c r="X129" s="38">
        <v>8</v>
      </c>
      <c r="Y129" s="4">
        <v>2</v>
      </c>
      <c r="Z129" s="4">
        <v>1</v>
      </c>
      <c r="AA129" s="4">
        <v>5</v>
      </c>
      <c r="AB129" s="38">
        <v>7</v>
      </c>
      <c r="AC129" s="38">
        <v>17</v>
      </c>
      <c r="AD129" s="4">
        <v>-10</v>
      </c>
      <c r="AE129" s="38">
        <v>7</v>
      </c>
      <c r="AF129" s="5"/>
      <c r="AG129" s="4"/>
      <c r="AH129" s="4"/>
      <c r="AI129" s="6"/>
    </row>
    <row r="130" spans="21:35" ht="12.75">
      <c r="U130" s="24"/>
      <c r="V130" s="29" t="s">
        <v>97</v>
      </c>
      <c r="W130" s="39" t="s">
        <v>37</v>
      </c>
      <c r="X130" s="38">
        <v>8</v>
      </c>
      <c r="Y130" s="4">
        <v>2</v>
      </c>
      <c r="Z130" s="4">
        <v>0</v>
      </c>
      <c r="AA130" s="4">
        <v>6</v>
      </c>
      <c r="AB130" s="38">
        <v>9</v>
      </c>
      <c r="AC130" s="38">
        <v>23</v>
      </c>
      <c r="AD130" s="4">
        <v>-14</v>
      </c>
      <c r="AE130" s="38">
        <v>6</v>
      </c>
      <c r="AF130" s="5"/>
      <c r="AG130" s="4"/>
      <c r="AH130" s="4"/>
      <c r="AI130" s="6"/>
    </row>
    <row r="131" spans="21:35" ht="12.75">
      <c r="U131" s="24"/>
      <c r="V131" s="29" t="s">
        <v>102</v>
      </c>
      <c r="W131" s="41" t="s">
        <v>39</v>
      </c>
      <c r="X131" s="38">
        <v>8</v>
      </c>
      <c r="Y131" s="8">
        <v>0</v>
      </c>
      <c r="Z131" s="8">
        <v>2</v>
      </c>
      <c r="AA131" s="8">
        <v>6</v>
      </c>
      <c r="AB131" s="38">
        <v>3</v>
      </c>
      <c r="AC131" s="38">
        <v>15</v>
      </c>
      <c r="AD131" s="8">
        <v>-12</v>
      </c>
      <c r="AE131" s="38">
        <v>2</v>
      </c>
      <c r="AF131" s="7"/>
      <c r="AG131" s="8"/>
      <c r="AH131" s="8"/>
      <c r="AI131" s="9"/>
    </row>
    <row r="132" ht="12.75">
      <c r="U132" s="24"/>
    </row>
    <row r="133" spans="15:35" ht="12.75">
      <c r="O133" s="26" t="s">
        <v>10</v>
      </c>
      <c r="P133" s="49" t="s">
        <v>149</v>
      </c>
      <c r="R133" s="28" t="s">
        <v>52</v>
      </c>
      <c r="S133" s="28" t="s">
        <v>51</v>
      </c>
      <c r="T133" s="28" t="s">
        <v>50</v>
      </c>
      <c r="U133" s="24"/>
      <c r="X133" s="1" t="s">
        <v>1</v>
      </c>
      <c r="Y133" s="2" t="s">
        <v>2</v>
      </c>
      <c r="Z133" s="2" t="s">
        <v>3</v>
      </c>
      <c r="AA133" s="2" t="s">
        <v>4</v>
      </c>
      <c r="AB133" s="2" t="s">
        <v>5</v>
      </c>
      <c r="AC133" s="2" t="s">
        <v>6</v>
      </c>
      <c r="AD133" s="2" t="s">
        <v>7</v>
      </c>
      <c r="AE133" s="3" t="s">
        <v>8</v>
      </c>
      <c r="AF133" s="34" t="s">
        <v>63</v>
      </c>
      <c r="AG133" s="35" t="s">
        <v>64</v>
      </c>
      <c r="AH133" s="35" t="s">
        <v>65</v>
      </c>
      <c r="AI133" s="36" t="s">
        <v>66</v>
      </c>
    </row>
    <row r="134" spans="21:35" ht="12.75">
      <c r="U134" s="24"/>
      <c r="V134" s="29" t="s">
        <v>67</v>
      </c>
      <c r="W134" s="37" t="s">
        <v>31</v>
      </c>
      <c r="X134" s="38">
        <v>9</v>
      </c>
      <c r="Y134" s="11">
        <v>7</v>
      </c>
      <c r="Z134" s="11">
        <v>0</v>
      </c>
      <c r="AA134" s="11">
        <v>2</v>
      </c>
      <c r="AB134" s="38">
        <v>26</v>
      </c>
      <c r="AC134" s="38">
        <v>7</v>
      </c>
      <c r="AD134" s="11">
        <v>19</v>
      </c>
      <c r="AE134" s="38">
        <v>21</v>
      </c>
      <c r="AF134" s="5">
        <v>2</v>
      </c>
      <c r="AG134" s="4">
        <v>3</v>
      </c>
      <c r="AH134" s="4">
        <v>8</v>
      </c>
      <c r="AI134" s="6">
        <v>4</v>
      </c>
    </row>
    <row r="135" spans="15:35" ht="12.75">
      <c r="O135" s="26">
        <v>1</v>
      </c>
      <c r="P135" s="22" t="s">
        <v>0</v>
      </c>
      <c r="Q135" s="20" t="s">
        <v>49</v>
      </c>
      <c r="R135" s="22" t="s">
        <v>0</v>
      </c>
      <c r="S135" s="22" t="s">
        <v>0</v>
      </c>
      <c r="T135" s="22" t="s">
        <v>0</v>
      </c>
      <c r="U135" s="24"/>
      <c r="V135" s="29" t="s">
        <v>99</v>
      </c>
      <c r="W135" s="39" t="s">
        <v>34</v>
      </c>
      <c r="X135" s="38">
        <v>9</v>
      </c>
      <c r="Y135" s="4">
        <v>7</v>
      </c>
      <c r="Z135" s="4">
        <v>0</v>
      </c>
      <c r="AA135" s="4">
        <v>2</v>
      </c>
      <c r="AB135" s="38">
        <v>34</v>
      </c>
      <c r="AC135" s="38">
        <v>21</v>
      </c>
      <c r="AD135" s="4">
        <v>13</v>
      </c>
      <c r="AE135" s="38">
        <v>21</v>
      </c>
      <c r="AF135" s="5">
        <v>2</v>
      </c>
      <c r="AG135" s="4">
        <v>3</v>
      </c>
      <c r="AH135" s="4">
        <v>7</v>
      </c>
      <c r="AI135" s="6">
        <v>9</v>
      </c>
    </row>
    <row r="136" spans="15:35" ht="12.75">
      <c r="O136" s="26">
        <v>2</v>
      </c>
      <c r="P136" s="20" t="s">
        <v>134</v>
      </c>
      <c r="Q136" s="20" t="s">
        <v>44</v>
      </c>
      <c r="R136" s="27" t="s">
        <v>17</v>
      </c>
      <c r="S136" s="30">
        <v>0.5833333333333334</v>
      </c>
      <c r="T136" s="24" t="s">
        <v>16</v>
      </c>
      <c r="U136" s="24"/>
      <c r="V136" s="29" t="s">
        <v>100</v>
      </c>
      <c r="W136" s="39" t="s">
        <v>137</v>
      </c>
      <c r="X136" s="38">
        <v>9</v>
      </c>
      <c r="Y136" s="4">
        <v>7</v>
      </c>
      <c r="Z136" s="4">
        <v>0</v>
      </c>
      <c r="AA136" s="4">
        <v>2</v>
      </c>
      <c r="AB136" s="38">
        <v>30</v>
      </c>
      <c r="AC136" s="38">
        <v>14</v>
      </c>
      <c r="AD136" s="4">
        <v>16</v>
      </c>
      <c r="AE136" s="38">
        <v>21</v>
      </c>
      <c r="AF136" s="5">
        <v>2</v>
      </c>
      <c r="AG136" s="4">
        <v>3</v>
      </c>
      <c r="AH136" s="4">
        <v>4</v>
      </c>
      <c r="AI136" s="6">
        <v>6</v>
      </c>
    </row>
    <row r="137" spans="11:35" ht="12.75">
      <c r="K137" s="26"/>
      <c r="O137" s="26">
        <v>3</v>
      </c>
      <c r="P137" s="20" t="s">
        <v>40</v>
      </c>
      <c r="Q137" s="20" t="s">
        <v>48</v>
      </c>
      <c r="R137" s="27" t="s">
        <v>53</v>
      </c>
      <c r="S137" s="30">
        <v>0.5833333333333334</v>
      </c>
      <c r="T137" s="24" t="s">
        <v>14</v>
      </c>
      <c r="U137" s="24"/>
      <c r="V137" s="29" t="s">
        <v>105</v>
      </c>
      <c r="W137" s="39" t="s">
        <v>33</v>
      </c>
      <c r="X137" s="38">
        <v>10</v>
      </c>
      <c r="Y137" s="4">
        <v>5</v>
      </c>
      <c r="Z137" s="4">
        <v>1</v>
      </c>
      <c r="AA137" s="4">
        <v>4</v>
      </c>
      <c r="AB137" s="38">
        <v>18</v>
      </c>
      <c r="AC137" s="38">
        <v>17</v>
      </c>
      <c r="AD137" s="4">
        <v>1</v>
      </c>
      <c r="AE137" s="38">
        <v>16</v>
      </c>
      <c r="AF137" s="5"/>
      <c r="AG137" s="4"/>
      <c r="AH137" s="4"/>
      <c r="AI137" s="6"/>
    </row>
    <row r="138" spans="11:35" ht="12.75">
      <c r="K138" s="20"/>
      <c r="N138" s="20"/>
      <c r="O138" s="26">
        <v>4</v>
      </c>
      <c r="P138" s="20" t="s">
        <v>43</v>
      </c>
      <c r="Q138" s="20" t="s">
        <v>46</v>
      </c>
      <c r="R138" s="27" t="s">
        <v>53</v>
      </c>
      <c r="S138" s="30">
        <v>0.583333333333333</v>
      </c>
      <c r="T138" s="24" t="s">
        <v>110</v>
      </c>
      <c r="U138" s="24"/>
      <c r="V138" s="29" t="s">
        <v>106</v>
      </c>
      <c r="W138" s="39" t="s">
        <v>32</v>
      </c>
      <c r="X138" s="38">
        <v>9</v>
      </c>
      <c r="Y138" s="4">
        <v>5</v>
      </c>
      <c r="Z138" s="4">
        <v>0</v>
      </c>
      <c r="AA138" s="4">
        <v>4</v>
      </c>
      <c r="AB138" s="38">
        <v>21</v>
      </c>
      <c r="AC138" s="38">
        <v>16</v>
      </c>
      <c r="AD138" s="4">
        <v>5</v>
      </c>
      <c r="AE138" s="38">
        <v>15</v>
      </c>
      <c r="AF138" s="5"/>
      <c r="AG138" s="4"/>
      <c r="AH138" s="4"/>
      <c r="AI138" s="6"/>
    </row>
    <row r="139" spans="11:35" ht="12.75">
      <c r="K139" s="19"/>
      <c r="N139" s="20"/>
      <c r="O139" s="26">
        <v>5</v>
      </c>
      <c r="P139" s="20" t="s">
        <v>41</v>
      </c>
      <c r="Q139" s="20" t="s">
        <v>28</v>
      </c>
      <c r="R139" s="27" t="s">
        <v>17</v>
      </c>
      <c r="S139" s="30">
        <v>0.583333333333333</v>
      </c>
      <c r="T139" s="24" t="s">
        <v>16</v>
      </c>
      <c r="U139" s="24"/>
      <c r="V139" s="29" t="s">
        <v>107</v>
      </c>
      <c r="W139" s="39" t="s">
        <v>36</v>
      </c>
      <c r="X139" s="38">
        <v>9</v>
      </c>
      <c r="Y139" s="4">
        <v>4</v>
      </c>
      <c r="Z139" s="4">
        <v>2</v>
      </c>
      <c r="AA139" s="4">
        <v>3</v>
      </c>
      <c r="AB139" s="38">
        <v>22</v>
      </c>
      <c r="AC139" s="38">
        <v>20</v>
      </c>
      <c r="AD139" s="4">
        <v>2</v>
      </c>
      <c r="AE139" s="38">
        <v>14</v>
      </c>
      <c r="AF139" s="5"/>
      <c r="AG139" s="4"/>
      <c r="AH139" s="4"/>
      <c r="AI139" s="6"/>
    </row>
    <row r="140" spans="11:35" ht="12.75">
      <c r="K140" s="20"/>
      <c r="N140" s="20"/>
      <c r="O140" s="26">
        <v>6</v>
      </c>
      <c r="P140" s="20" t="s">
        <v>45</v>
      </c>
      <c r="Q140" s="20" t="s">
        <v>42</v>
      </c>
      <c r="R140" s="27" t="s">
        <v>17</v>
      </c>
      <c r="S140" s="30">
        <v>0.583333333333333</v>
      </c>
      <c r="T140" s="24" t="s">
        <v>131</v>
      </c>
      <c r="U140" s="24"/>
      <c r="V140" s="29" t="s">
        <v>101</v>
      </c>
      <c r="W140" s="39" t="s">
        <v>35</v>
      </c>
      <c r="X140" s="38">
        <v>9</v>
      </c>
      <c r="Y140" s="4">
        <v>3</v>
      </c>
      <c r="Z140" s="4">
        <v>1</v>
      </c>
      <c r="AA140" s="4">
        <v>5</v>
      </c>
      <c r="AB140" s="38">
        <v>12</v>
      </c>
      <c r="AC140" s="38">
        <v>16</v>
      </c>
      <c r="AD140" s="4">
        <v>-4</v>
      </c>
      <c r="AE140" s="38">
        <v>10</v>
      </c>
      <c r="AF140" s="5"/>
      <c r="AG140" s="4"/>
      <c r="AH140" s="4"/>
      <c r="AI140" s="6"/>
    </row>
    <row r="141" spans="11:35" ht="12.75">
      <c r="K141" s="20"/>
      <c r="N141" s="20"/>
      <c r="U141" s="24"/>
      <c r="V141" s="29" t="s">
        <v>108</v>
      </c>
      <c r="W141" s="39" t="s">
        <v>38</v>
      </c>
      <c r="X141" s="38">
        <v>9</v>
      </c>
      <c r="Y141" s="4">
        <v>2</v>
      </c>
      <c r="Z141" s="4">
        <v>3</v>
      </c>
      <c r="AA141" s="4">
        <v>4</v>
      </c>
      <c r="AB141" s="38">
        <v>11</v>
      </c>
      <c r="AC141" s="38">
        <v>25</v>
      </c>
      <c r="AD141" s="4">
        <v>-14</v>
      </c>
      <c r="AE141" s="38">
        <v>9</v>
      </c>
      <c r="AF141" s="5"/>
      <c r="AG141" s="4"/>
      <c r="AH141" s="4"/>
      <c r="AI141" s="6"/>
    </row>
    <row r="142" spans="21:35" ht="12.75">
      <c r="U142" s="24"/>
      <c r="V142" s="29" t="s">
        <v>98</v>
      </c>
      <c r="W142" s="39" t="s">
        <v>26</v>
      </c>
      <c r="X142" s="38">
        <v>9</v>
      </c>
      <c r="Y142" s="4">
        <v>2</v>
      </c>
      <c r="Z142" s="4">
        <v>1</v>
      </c>
      <c r="AA142" s="4">
        <v>6</v>
      </c>
      <c r="AB142" s="38">
        <v>7</v>
      </c>
      <c r="AC142" s="38">
        <v>20</v>
      </c>
      <c r="AD142" s="4">
        <v>-13</v>
      </c>
      <c r="AE142" s="38">
        <v>7</v>
      </c>
      <c r="AF142" s="5"/>
      <c r="AG142" s="4"/>
      <c r="AH142" s="4"/>
      <c r="AI142" s="6"/>
    </row>
    <row r="143" spans="21:35" ht="12.75">
      <c r="U143" s="4"/>
      <c r="V143" s="29" t="s">
        <v>97</v>
      </c>
      <c r="W143" s="39" t="s">
        <v>37</v>
      </c>
      <c r="X143" s="38">
        <v>9</v>
      </c>
      <c r="Y143" s="4">
        <v>2</v>
      </c>
      <c r="Z143" s="4">
        <v>0</v>
      </c>
      <c r="AA143" s="4">
        <v>7</v>
      </c>
      <c r="AB143" s="38">
        <v>12</v>
      </c>
      <c r="AC143" s="38">
        <v>27</v>
      </c>
      <c r="AD143" s="4">
        <v>-15</v>
      </c>
      <c r="AE143" s="38">
        <v>6</v>
      </c>
      <c r="AF143" s="5"/>
      <c r="AG143" s="4"/>
      <c r="AH143" s="4"/>
      <c r="AI143" s="6"/>
    </row>
    <row r="144" spans="15:35" ht="12.75">
      <c r="O144" s="26"/>
      <c r="P144" s="20"/>
      <c r="Q144" s="20"/>
      <c r="R144" s="22"/>
      <c r="S144" s="22"/>
      <c r="U144" s="24"/>
      <c r="V144" s="29" t="s">
        <v>102</v>
      </c>
      <c r="W144" s="41" t="s">
        <v>39</v>
      </c>
      <c r="X144" s="38">
        <v>9</v>
      </c>
      <c r="Y144" s="8">
        <v>0</v>
      </c>
      <c r="Z144" s="8">
        <v>2</v>
      </c>
      <c r="AA144" s="8">
        <v>7</v>
      </c>
      <c r="AB144" s="38">
        <v>3</v>
      </c>
      <c r="AC144" s="38">
        <v>19</v>
      </c>
      <c r="AD144" s="8">
        <v>-16</v>
      </c>
      <c r="AE144" s="38">
        <v>2</v>
      </c>
      <c r="AF144" s="7"/>
      <c r="AG144" s="8"/>
      <c r="AH144" s="8"/>
      <c r="AI144" s="9"/>
    </row>
    <row r="145" ht="12.75">
      <c r="U145" s="24"/>
    </row>
    <row r="146" spans="15:35" ht="12.75">
      <c r="O146" s="26" t="s">
        <v>11</v>
      </c>
      <c r="P146" s="49" t="s">
        <v>150</v>
      </c>
      <c r="Q146" s="20"/>
      <c r="R146" s="28" t="s">
        <v>52</v>
      </c>
      <c r="S146" s="28" t="s">
        <v>51</v>
      </c>
      <c r="T146" s="28" t="s">
        <v>50</v>
      </c>
      <c r="U146" s="24"/>
      <c r="X146" s="1" t="s">
        <v>1</v>
      </c>
      <c r="Y146" s="2" t="s">
        <v>2</v>
      </c>
      <c r="Z146" s="2" t="s">
        <v>3</v>
      </c>
      <c r="AA146" s="2" t="s">
        <v>4</v>
      </c>
      <c r="AB146" s="2" t="s">
        <v>5</v>
      </c>
      <c r="AC146" s="2" t="s">
        <v>6</v>
      </c>
      <c r="AD146" s="2" t="s">
        <v>7</v>
      </c>
      <c r="AE146" s="3" t="s">
        <v>8</v>
      </c>
      <c r="AF146" s="34" t="s">
        <v>63</v>
      </c>
      <c r="AG146" s="35" t="s">
        <v>64</v>
      </c>
      <c r="AH146" s="35" t="s">
        <v>65</v>
      </c>
      <c r="AI146" s="36" t="s">
        <v>66</v>
      </c>
    </row>
    <row r="147" spans="21:35" ht="12.75">
      <c r="U147" s="24"/>
      <c r="V147" s="29" t="s">
        <v>67</v>
      </c>
      <c r="W147" s="37" t="s">
        <v>31</v>
      </c>
      <c r="X147" s="38">
        <v>10</v>
      </c>
      <c r="Y147" s="11">
        <v>8</v>
      </c>
      <c r="Z147" s="11">
        <v>0</v>
      </c>
      <c r="AA147" s="11">
        <v>2</v>
      </c>
      <c r="AB147" s="38">
        <v>29</v>
      </c>
      <c r="AC147" s="38">
        <v>7</v>
      </c>
      <c r="AD147" s="11">
        <v>22</v>
      </c>
      <c r="AE147" s="38">
        <v>24</v>
      </c>
      <c r="AF147" s="10">
        <v>1</v>
      </c>
      <c r="AG147" s="11">
        <v>3</v>
      </c>
      <c r="AH147" s="11">
        <v>7</v>
      </c>
      <c r="AI147" s="12">
        <v>2</v>
      </c>
    </row>
    <row r="148" spans="15:35" ht="12.75">
      <c r="O148" s="26">
        <v>1</v>
      </c>
      <c r="P148" s="20" t="s">
        <v>42</v>
      </c>
      <c r="Q148" s="22" t="s">
        <v>0</v>
      </c>
      <c r="R148" s="22" t="s">
        <v>0</v>
      </c>
      <c r="S148" s="22" t="s">
        <v>0</v>
      </c>
      <c r="T148" s="22" t="s">
        <v>0</v>
      </c>
      <c r="U148" s="24"/>
      <c r="V148" s="29" t="s">
        <v>99</v>
      </c>
      <c r="W148" s="39" t="s">
        <v>34</v>
      </c>
      <c r="X148" s="38">
        <v>10</v>
      </c>
      <c r="Y148" s="4">
        <v>8</v>
      </c>
      <c r="Z148" s="4">
        <v>0</v>
      </c>
      <c r="AA148" s="4">
        <v>2</v>
      </c>
      <c r="AB148" s="38">
        <v>38</v>
      </c>
      <c r="AC148" s="38">
        <v>23</v>
      </c>
      <c r="AD148" s="4">
        <v>15</v>
      </c>
      <c r="AE148" s="38">
        <v>24</v>
      </c>
      <c r="AF148" s="5">
        <v>1</v>
      </c>
      <c r="AG148" s="4">
        <v>0</v>
      </c>
      <c r="AH148" s="4">
        <v>2</v>
      </c>
      <c r="AI148" s="6">
        <v>7</v>
      </c>
    </row>
    <row r="149" spans="15:35" ht="12.75">
      <c r="O149" s="26">
        <v>2</v>
      </c>
      <c r="P149" s="20" t="s">
        <v>28</v>
      </c>
      <c r="Q149" s="20" t="s">
        <v>45</v>
      </c>
      <c r="R149" s="27" t="s">
        <v>53</v>
      </c>
      <c r="S149" s="30">
        <v>0.5833333333333334</v>
      </c>
      <c r="T149" s="24" t="s">
        <v>91</v>
      </c>
      <c r="U149" s="24"/>
      <c r="V149" s="29" t="s">
        <v>100</v>
      </c>
      <c r="W149" s="39" t="s">
        <v>137</v>
      </c>
      <c r="X149" s="38">
        <v>10</v>
      </c>
      <c r="Y149" s="4">
        <v>7</v>
      </c>
      <c r="Z149" s="4">
        <v>0</v>
      </c>
      <c r="AA149" s="4">
        <v>3</v>
      </c>
      <c r="AB149" s="38">
        <v>31</v>
      </c>
      <c r="AC149" s="38">
        <v>16</v>
      </c>
      <c r="AD149" s="4">
        <v>15</v>
      </c>
      <c r="AE149" s="38">
        <v>21</v>
      </c>
      <c r="AF149" s="5"/>
      <c r="AG149" s="4"/>
      <c r="AH149" s="4"/>
      <c r="AI149" s="6"/>
    </row>
    <row r="150" spans="15:35" ht="12.75">
      <c r="O150" s="26">
        <v>3</v>
      </c>
      <c r="P150" s="20" t="s">
        <v>46</v>
      </c>
      <c r="Q150" s="20" t="s">
        <v>41</v>
      </c>
      <c r="R150" s="27" t="s">
        <v>53</v>
      </c>
      <c r="S150" s="30">
        <v>0.5833333333333334</v>
      </c>
      <c r="T150" s="24" t="s">
        <v>132</v>
      </c>
      <c r="U150" s="24"/>
      <c r="V150" s="40" t="s">
        <v>84</v>
      </c>
      <c r="W150" s="39" t="s">
        <v>32</v>
      </c>
      <c r="X150" s="38">
        <v>10</v>
      </c>
      <c r="Y150" s="4">
        <v>6</v>
      </c>
      <c r="Z150" s="4">
        <v>0</v>
      </c>
      <c r="AA150" s="4">
        <v>4</v>
      </c>
      <c r="AB150" s="38">
        <v>25</v>
      </c>
      <c r="AC150" s="38">
        <v>17</v>
      </c>
      <c r="AD150" s="4">
        <v>8</v>
      </c>
      <c r="AE150" s="38">
        <v>18</v>
      </c>
      <c r="AF150" s="5"/>
      <c r="AG150" s="4"/>
      <c r="AH150" s="4"/>
      <c r="AI150" s="6"/>
    </row>
    <row r="151" spans="15:35" ht="12.75">
      <c r="O151" s="26">
        <v>4</v>
      </c>
      <c r="P151" s="20" t="s">
        <v>48</v>
      </c>
      <c r="Q151" s="20" t="s">
        <v>43</v>
      </c>
      <c r="R151" s="27" t="s">
        <v>53</v>
      </c>
      <c r="S151" s="30">
        <v>0.5</v>
      </c>
      <c r="T151" s="24" t="s">
        <v>126</v>
      </c>
      <c r="U151" s="24"/>
      <c r="V151" s="29" t="s">
        <v>85</v>
      </c>
      <c r="W151" s="39" t="s">
        <v>33</v>
      </c>
      <c r="X151" s="38">
        <v>10</v>
      </c>
      <c r="Y151" s="4">
        <v>5</v>
      </c>
      <c r="Z151" s="4">
        <v>1</v>
      </c>
      <c r="AA151" s="4">
        <v>4</v>
      </c>
      <c r="AB151" s="38">
        <v>18</v>
      </c>
      <c r="AC151" s="38">
        <v>17</v>
      </c>
      <c r="AD151" s="4">
        <v>1</v>
      </c>
      <c r="AE151" s="38">
        <v>16</v>
      </c>
      <c r="AF151" s="5"/>
      <c r="AG151" s="4"/>
      <c r="AH151" s="4"/>
      <c r="AI151" s="6"/>
    </row>
    <row r="152" spans="10:35" ht="12.75">
      <c r="J152" s="24"/>
      <c r="O152" s="26">
        <v>5</v>
      </c>
      <c r="P152" s="20" t="s">
        <v>44</v>
      </c>
      <c r="Q152" s="20" t="s">
        <v>40</v>
      </c>
      <c r="R152" s="27" t="s">
        <v>53</v>
      </c>
      <c r="S152" s="30">
        <v>0.4583333333333333</v>
      </c>
      <c r="T152" s="24" t="s">
        <v>167</v>
      </c>
      <c r="U152" s="24" t="s">
        <v>168</v>
      </c>
      <c r="V152" s="29" t="s">
        <v>107</v>
      </c>
      <c r="W152" s="39" t="s">
        <v>36</v>
      </c>
      <c r="X152" s="38">
        <v>10</v>
      </c>
      <c r="Y152" s="4">
        <v>4</v>
      </c>
      <c r="Z152" s="4">
        <v>2</v>
      </c>
      <c r="AA152" s="4">
        <v>4</v>
      </c>
      <c r="AB152" s="38">
        <v>23</v>
      </c>
      <c r="AC152" s="38">
        <v>22</v>
      </c>
      <c r="AD152" s="4">
        <v>1</v>
      </c>
      <c r="AE152" s="38">
        <v>14</v>
      </c>
      <c r="AF152" s="5"/>
      <c r="AG152" s="4"/>
      <c r="AH152" s="4"/>
      <c r="AI152" s="6"/>
    </row>
    <row r="153" spans="15:35" ht="12.75">
      <c r="O153" s="26">
        <v>6</v>
      </c>
      <c r="P153" s="20" t="s">
        <v>49</v>
      </c>
      <c r="Q153" s="20" t="s">
        <v>134</v>
      </c>
      <c r="R153" s="27" t="s">
        <v>53</v>
      </c>
      <c r="S153" s="30">
        <v>0.583333333333333</v>
      </c>
      <c r="T153" s="24" t="s">
        <v>91</v>
      </c>
      <c r="U153" s="24"/>
      <c r="V153" s="40" t="s">
        <v>68</v>
      </c>
      <c r="W153" s="39" t="s">
        <v>38</v>
      </c>
      <c r="X153" s="38">
        <v>10</v>
      </c>
      <c r="Y153" s="4">
        <v>3</v>
      </c>
      <c r="Z153" s="4">
        <v>3</v>
      </c>
      <c r="AA153" s="4">
        <v>4</v>
      </c>
      <c r="AB153" s="38">
        <v>13</v>
      </c>
      <c r="AC153" s="38">
        <v>26</v>
      </c>
      <c r="AD153" s="4">
        <v>-13</v>
      </c>
      <c r="AE153" s="38">
        <v>12</v>
      </c>
      <c r="AF153" s="5"/>
      <c r="AG153" s="4"/>
      <c r="AH153" s="4"/>
      <c r="AI153" s="6"/>
    </row>
    <row r="154" spans="21:35" ht="12.75">
      <c r="U154" s="24"/>
      <c r="V154" s="29" t="s">
        <v>69</v>
      </c>
      <c r="W154" s="39" t="s">
        <v>35</v>
      </c>
      <c r="X154" s="38">
        <v>10</v>
      </c>
      <c r="Y154" s="4">
        <v>3</v>
      </c>
      <c r="Z154" s="4">
        <v>1</v>
      </c>
      <c r="AA154" s="4">
        <v>6</v>
      </c>
      <c r="AB154" s="38">
        <v>12</v>
      </c>
      <c r="AC154" s="38">
        <v>19</v>
      </c>
      <c r="AD154" s="4">
        <v>-7</v>
      </c>
      <c r="AE154" s="38">
        <v>10</v>
      </c>
      <c r="AF154" s="5">
        <v>1</v>
      </c>
      <c r="AG154" s="4">
        <v>1</v>
      </c>
      <c r="AH154" s="4">
        <v>1</v>
      </c>
      <c r="AI154" s="6">
        <v>1</v>
      </c>
    </row>
    <row r="155" spans="21:35" ht="12.75">
      <c r="U155" s="24"/>
      <c r="V155" s="29" t="s">
        <v>98</v>
      </c>
      <c r="W155" s="39" t="s">
        <v>26</v>
      </c>
      <c r="X155" s="38">
        <v>10</v>
      </c>
      <c r="Y155" s="4">
        <v>3</v>
      </c>
      <c r="Z155" s="4">
        <v>1</v>
      </c>
      <c r="AA155" s="4">
        <v>6</v>
      </c>
      <c r="AB155" s="38">
        <v>9</v>
      </c>
      <c r="AC155" s="38">
        <v>21</v>
      </c>
      <c r="AD155" s="4">
        <v>-12</v>
      </c>
      <c r="AE155" s="38">
        <v>10</v>
      </c>
      <c r="AF155" s="5">
        <v>1</v>
      </c>
      <c r="AG155" s="4">
        <v>1</v>
      </c>
      <c r="AH155" s="4">
        <v>1</v>
      </c>
      <c r="AI155" s="6">
        <v>1</v>
      </c>
    </row>
    <row r="156" spans="21:35" ht="12.75">
      <c r="U156" s="24"/>
      <c r="V156" s="29" t="s">
        <v>97</v>
      </c>
      <c r="W156" s="39" t="s">
        <v>37</v>
      </c>
      <c r="X156" s="38">
        <v>10</v>
      </c>
      <c r="Y156" s="4">
        <v>2</v>
      </c>
      <c r="Z156" s="4">
        <v>0</v>
      </c>
      <c r="AA156" s="4">
        <v>8</v>
      </c>
      <c r="AB156" s="38">
        <v>13</v>
      </c>
      <c r="AC156" s="38">
        <v>31</v>
      </c>
      <c r="AD156" s="4">
        <v>-18</v>
      </c>
      <c r="AE156" s="38">
        <v>6</v>
      </c>
      <c r="AF156" s="5"/>
      <c r="AG156" s="4"/>
      <c r="AH156" s="4"/>
      <c r="AI156" s="6"/>
    </row>
    <row r="157" spans="21:35" ht="12.75">
      <c r="U157" s="24"/>
      <c r="V157" s="29" t="s">
        <v>102</v>
      </c>
      <c r="W157" s="41" t="s">
        <v>39</v>
      </c>
      <c r="X157" s="38">
        <v>10</v>
      </c>
      <c r="Y157" s="8">
        <v>0</v>
      </c>
      <c r="Z157" s="8">
        <v>2</v>
      </c>
      <c r="AA157" s="8">
        <v>8</v>
      </c>
      <c r="AB157" s="38">
        <v>5</v>
      </c>
      <c r="AC157" s="38">
        <v>23</v>
      </c>
      <c r="AD157" s="8">
        <v>-18</v>
      </c>
      <c r="AE157" s="38">
        <v>2</v>
      </c>
      <c r="AF157" s="7"/>
      <c r="AG157" s="8"/>
      <c r="AH157" s="8"/>
      <c r="AI157" s="9"/>
    </row>
    <row r="159" ht="12.75">
      <c r="J159" s="24"/>
    </row>
    <row r="162" spans="27:37" ht="12.75">
      <c r="AA162" s="21"/>
      <c r="AD162" s="20"/>
      <c r="AJ162" s="24"/>
      <c r="AK162" s="24"/>
    </row>
    <row r="163" spans="10:18" ht="12.75">
      <c r="J163" s="21"/>
      <c r="K163" s="20"/>
      <c r="L163" s="20"/>
      <c r="R163" s="20"/>
    </row>
    <row r="164" spans="10:18" ht="12.75">
      <c r="J164" s="20"/>
      <c r="K164" s="20"/>
      <c r="L164" s="20"/>
      <c r="R164" s="20"/>
    </row>
    <row r="165" spans="10:18" ht="12.75">
      <c r="J165" s="21"/>
      <c r="K165" s="20"/>
      <c r="L165" s="20"/>
      <c r="R165" s="20"/>
    </row>
    <row r="166" spans="10:18" ht="12.75">
      <c r="J166" s="23"/>
      <c r="K166" s="26"/>
      <c r="R166" s="20"/>
    </row>
    <row r="167" spans="11:18" ht="12.75">
      <c r="K167" s="26"/>
      <c r="R167" s="20"/>
    </row>
    <row r="170" spans="13:14" ht="12.75">
      <c r="M170" s="26"/>
      <c r="N170" s="19"/>
    </row>
    <row r="171" spans="13:14" ht="12.75">
      <c r="M171" s="26"/>
      <c r="N171" s="20"/>
    </row>
    <row r="172" spans="13:14" ht="12.75">
      <c r="M172" s="26"/>
      <c r="N172" s="20"/>
    </row>
    <row r="174" spans="31:35" ht="12.75">
      <c r="AE174" s="26"/>
      <c r="AF174" s="20"/>
      <c r="AI174" s="22"/>
    </row>
    <row r="176" spans="36:37" ht="12.75">
      <c r="AJ176" s="24"/>
      <c r="AK176" s="24"/>
    </row>
    <row r="177" spans="28:37" ht="12.75">
      <c r="AB177" s="26"/>
      <c r="AK177" s="20"/>
    </row>
    <row r="178" spans="31:36" ht="12.75">
      <c r="AE178" s="26"/>
      <c r="AF178" s="20"/>
      <c r="AG178" s="20"/>
      <c r="AJ178" s="22"/>
    </row>
    <row r="187" spans="31:36" ht="12.75">
      <c r="AE187" s="26"/>
      <c r="AF187" s="22"/>
      <c r="AG187" s="20"/>
      <c r="AJ187" s="22"/>
    </row>
    <row r="189" spans="31:36" ht="12.75">
      <c r="AE189" s="26"/>
      <c r="AF189" s="20"/>
      <c r="AG189" s="20"/>
      <c r="AJ189" s="27"/>
    </row>
    <row r="190" spans="31:36" ht="12.75">
      <c r="AE190" s="26"/>
      <c r="AF190" s="20"/>
      <c r="AG190" s="20"/>
      <c r="AJ190" s="27"/>
    </row>
    <row r="193" ht="12.75">
      <c r="U193" s="24"/>
    </row>
    <row r="194" ht="12.75">
      <c r="U194" s="24"/>
    </row>
    <row r="195" ht="12.75">
      <c r="U195" s="24"/>
    </row>
    <row r="196" spans="15:37" ht="12.75">
      <c r="O196" s="26"/>
      <c r="P196" s="19"/>
      <c r="Q196" s="20"/>
      <c r="R196" s="28"/>
      <c r="S196" s="28"/>
      <c r="T196" s="28"/>
      <c r="U196" s="24"/>
      <c r="AJ196" s="24"/>
      <c r="AK196" s="24"/>
    </row>
    <row r="197" ht="12.75">
      <c r="U197" s="24"/>
    </row>
    <row r="198" spans="15:21" ht="12.75">
      <c r="O198" s="26"/>
      <c r="P198" s="20"/>
      <c r="Q198" s="22"/>
      <c r="R198" s="22"/>
      <c r="S198" s="22"/>
      <c r="T198" s="22"/>
      <c r="U198" s="24"/>
    </row>
    <row r="199" spans="15:21" ht="12.75">
      <c r="O199" s="26"/>
      <c r="P199" s="20"/>
      <c r="Q199" s="20"/>
      <c r="R199" s="22"/>
      <c r="S199" s="22"/>
      <c r="U199" s="24"/>
    </row>
    <row r="200" spans="15:21" ht="12.75">
      <c r="O200" s="26"/>
      <c r="P200" s="20"/>
      <c r="Q200" s="20"/>
      <c r="R200" s="27"/>
      <c r="S200" s="22"/>
      <c r="U200" s="24"/>
    </row>
    <row r="201" spans="15:21" ht="12.75">
      <c r="O201" s="26"/>
      <c r="P201" s="20"/>
      <c r="Q201" s="20"/>
      <c r="R201" s="27"/>
      <c r="S201" s="22"/>
      <c r="U201" s="24"/>
    </row>
    <row r="202" spans="15:21" ht="12.75">
      <c r="O202" s="26"/>
      <c r="P202" s="20"/>
      <c r="Q202" s="20"/>
      <c r="R202" s="27"/>
      <c r="S202" s="22"/>
      <c r="U202" s="24"/>
    </row>
    <row r="203" spans="15:21" ht="12.75">
      <c r="O203" s="26"/>
      <c r="P203" s="20"/>
      <c r="Q203" s="20"/>
      <c r="R203" s="22"/>
      <c r="S203" s="22"/>
      <c r="U203" s="24"/>
    </row>
    <row r="204" spans="15:21" ht="12.75">
      <c r="O204" s="26"/>
      <c r="P204" s="20"/>
      <c r="Q204" s="20"/>
      <c r="R204" s="22"/>
      <c r="S204" s="22"/>
      <c r="U204" s="2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4"/>
  <sheetViews>
    <sheetView zoomScalePageLayoutView="0" workbookViewId="0" topLeftCell="R1">
      <pane ySplit="14" topLeftCell="BM141" activePane="bottomLeft" state="frozen"/>
      <selection pane="topLeft" activeCell="I1" sqref="I1"/>
      <selection pane="bottomLeft" activeCell="AC153" sqref="AC153"/>
    </sheetView>
  </sheetViews>
  <sheetFormatPr defaultColWidth="9.140625" defaultRowHeight="12.75"/>
  <cols>
    <col min="1" max="1" width="25.7109375" style="0" customWidth="1"/>
    <col min="20" max="20" width="9.140625" style="24" customWidth="1"/>
    <col min="22" max="22" width="9.7109375" style="0" bestFit="1" customWidth="1"/>
    <col min="23" max="23" width="23.28125" style="0" bestFit="1" customWidth="1"/>
  </cols>
  <sheetData>
    <row r="1" spans="1:38" ht="12.75">
      <c r="A1" s="13" t="s">
        <v>30</v>
      </c>
      <c r="B1" s="2" t="s">
        <v>136</v>
      </c>
      <c r="C1" s="2" t="s">
        <v>40</v>
      </c>
      <c r="D1" s="2" t="s">
        <v>43</v>
      </c>
      <c r="E1" s="2" t="s">
        <v>41</v>
      </c>
      <c r="F1" s="2" t="s">
        <v>45</v>
      </c>
      <c r="G1" s="2" t="s">
        <v>42</v>
      </c>
      <c r="H1" s="2" t="s">
        <v>27</v>
      </c>
      <c r="I1" s="2" t="s">
        <v>46</v>
      </c>
      <c r="J1" s="3" t="s">
        <v>48</v>
      </c>
      <c r="K1" s="2" t="s">
        <v>44</v>
      </c>
      <c r="L1" s="2" t="s">
        <v>47</v>
      </c>
      <c r="M1" s="2"/>
      <c r="N1" s="50"/>
      <c r="O1" s="3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3" t="s">
        <v>8</v>
      </c>
      <c r="AB1" t="s">
        <v>136</v>
      </c>
      <c r="AC1" t="s">
        <v>40</v>
      </c>
      <c r="AD1" t="s">
        <v>43</v>
      </c>
      <c r="AE1" t="s">
        <v>41</v>
      </c>
      <c r="AF1" t="s">
        <v>45</v>
      </c>
      <c r="AG1" t="s">
        <v>42</v>
      </c>
      <c r="AH1" t="s">
        <v>27</v>
      </c>
      <c r="AI1" t="s">
        <v>46</v>
      </c>
      <c r="AJ1" t="s">
        <v>48</v>
      </c>
      <c r="AK1" t="s">
        <v>44</v>
      </c>
      <c r="AL1" t="s">
        <v>47</v>
      </c>
    </row>
    <row r="2" spans="1:48" ht="12.75">
      <c r="A2" s="17" t="s">
        <v>137</v>
      </c>
      <c r="B2" s="18" t="s">
        <v>0</v>
      </c>
      <c r="C2" s="4">
        <v>0</v>
      </c>
      <c r="D2" s="4">
        <v>4</v>
      </c>
      <c r="E2" s="4">
        <v>3</v>
      </c>
      <c r="F2" s="4">
        <v>2</v>
      </c>
      <c r="G2" s="4">
        <v>1</v>
      </c>
      <c r="H2" s="4">
        <v>0</v>
      </c>
      <c r="I2" s="4">
        <v>6</v>
      </c>
      <c r="J2" s="4">
        <v>7</v>
      </c>
      <c r="K2" s="4">
        <v>8</v>
      </c>
      <c r="L2" s="4">
        <v>2</v>
      </c>
      <c r="M2" s="4"/>
      <c r="N2" s="4"/>
      <c r="O2" s="5">
        <f>COUNT(B2:N2)</f>
        <v>10</v>
      </c>
      <c r="P2" s="4">
        <f>COUNTIF(AB2:AN2,3)</f>
        <v>6</v>
      </c>
      <c r="Q2" s="4">
        <f aca="true" t="shared" si="0" ref="Q2:Q14">COUNTIF(AB2:AN2,1)-(12-O2)</f>
        <v>0</v>
      </c>
      <c r="R2" s="4">
        <f>COUNTIF(AB2:AN2,0)</f>
        <v>4</v>
      </c>
      <c r="S2" s="4">
        <f>SUM(B2:N2)</f>
        <v>33</v>
      </c>
      <c r="T2" s="4">
        <f>SUM(B$2:B$14)</f>
        <v>21</v>
      </c>
      <c r="U2" s="4">
        <f>S2-T2</f>
        <v>12</v>
      </c>
      <c r="V2" s="6">
        <f aca="true" t="shared" si="1" ref="V2:V14">SUM(AB2:AN2)-(12-O2)</f>
        <v>18</v>
      </c>
      <c r="AA2" t="s">
        <v>136</v>
      </c>
      <c r="AC2">
        <f>IF(C2&gt;=B$3,IF(C2&gt;B$3,3,1),0)</f>
        <v>0</v>
      </c>
      <c r="AD2">
        <f>IF(D2&gt;=B$4,IF(D2&gt;B$4,3,1),0)</f>
        <v>3</v>
      </c>
      <c r="AE2">
        <f>IF(E2&gt;=B$5,IF(E2&gt;B$5,3,1),0)</f>
        <v>3</v>
      </c>
      <c r="AF2">
        <f>IF(F2&gt;=B$6,IF(F2&gt;B$6,3,1),0)</f>
        <v>3</v>
      </c>
      <c r="AG2">
        <f>IF(G2&gt;=B$7,IF(G2&gt;B$7,3,1),0)</f>
        <v>0</v>
      </c>
      <c r="AH2">
        <f>IF(H2&gt;=B$8,IF(H2&gt;B$8,3,1),0)</f>
        <v>0</v>
      </c>
      <c r="AI2">
        <f>IF(I2&gt;=B$9,IF(I2&gt;B$9,3,1),0)</f>
        <v>3</v>
      </c>
      <c r="AJ2">
        <f>IF(J2&gt;=B$10,IF(J2&gt;B$10,3,1),0)</f>
        <v>3</v>
      </c>
      <c r="AK2">
        <f>IF(K2&gt;=B$11,IF(K2&gt;B$11,3,1),0)</f>
        <v>3</v>
      </c>
      <c r="AL2">
        <f>IF(L2&gt;=B$12,IF(L2&gt;B$12,3,1),0)</f>
        <v>0</v>
      </c>
      <c r="AM2">
        <f>IF(M2&gt;=B$13,IF(M2&gt;B$13,3,1),0)</f>
        <v>1</v>
      </c>
      <c r="AN2">
        <f>IF(N2&gt;=B$14,IF(N2&gt;B$14,3,1),0)</f>
        <v>1</v>
      </c>
      <c r="AO2">
        <f>O2+AO17</f>
        <v>20</v>
      </c>
      <c r="AP2">
        <f aca="true" t="shared" si="2" ref="AP2:AV12">P2+AP17</f>
        <v>13</v>
      </c>
      <c r="AQ2">
        <f t="shared" si="2"/>
        <v>0</v>
      </c>
      <c r="AR2">
        <f t="shared" si="2"/>
        <v>7</v>
      </c>
      <c r="AS2">
        <f t="shared" si="2"/>
        <v>64</v>
      </c>
      <c r="AT2">
        <f t="shared" si="2"/>
        <v>37</v>
      </c>
      <c r="AU2">
        <f t="shared" si="2"/>
        <v>27</v>
      </c>
      <c r="AV2">
        <f t="shared" si="2"/>
        <v>39</v>
      </c>
    </row>
    <row r="3" spans="1:48" ht="12.75">
      <c r="A3" s="14" t="s">
        <v>31</v>
      </c>
      <c r="B3" s="4">
        <v>2</v>
      </c>
      <c r="C3" s="18" t="s">
        <v>0</v>
      </c>
      <c r="D3" s="4">
        <v>0</v>
      </c>
      <c r="E3" s="4">
        <v>4</v>
      </c>
      <c r="F3" s="4">
        <v>2</v>
      </c>
      <c r="G3" s="4">
        <v>4</v>
      </c>
      <c r="H3" s="4">
        <v>4</v>
      </c>
      <c r="I3" s="4">
        <v>8</v>
      </c>
      <c r="J3" s="4">
        <v>6</v>
      </c>
      <c r="K3" s="4">
        <v>7</v>
      </c>
      <c r="L3" s="4">
        <v>2</v>
      </c>
      <c r="M3" s="4"/>
      <c r="N3" s="4"/>
      <c r="O3" s="5">
        <f aca="true" t="shared" si="3" ref="O3:O14">COUNT(B3:N3)</f>
        <v>10</v>
      </c>
      <c r="P3" s="4">
        <f aca="true" t="shared" si="4" ref="P3:P14">COUNTIF(AB3:AN3,3)</f>
        <v>8</v>
      </c>
      <c r="Q3" s="4">
        <f t="shared" si="0"/>
        <v>1</v>
      </c>
      <c r="R3" s="4">
        <f aca="true" t="shared" si="5" ref="R3:R14">COUNTIF(AB3:AN3,0)</f>
        <v>1</v>
      </c>
      <c r="S3" s="4">
        <f aca="true" t="shared" si="6" ref="S3:S14">SUM(B3:N3)</f>
        <v>39</v>
      </c>
      <c r="T3" s="4">
        <f>SUM(C$2:C$14)</f>
        <v>10</v>
      </c>
      <c r="U3" s="4">
        <f aca="true" t="shared" si="7" ref="U3:U14">S3-T3</f>
        <v>29</v>
      </c>
      <c r="V3" s="6">
        <f t="shared" si="1"/>
        <v>25</v>
      </c>
      <c r="AA3" t="s">
        <v>40</v>
      </c>
      <c r="AB3">
        <f>IF(B3&gt;=C$2,IF(B3&gt;C$2,3,1),0)</f>
        <v>3</v>
      </c>
      <c r="AD3">
        <f>IF(D3&gt;=C$4,IF(D3&gt;C$4,3,1),0)</f>
        <v>0</v>
      </c>
      <c r="AE3">
        <f>IF(E3&gt;=C$5,IF(E3&gt;C$5,3,1),0)</f>
        <v>3</v>
      </c>
      <c r="AF3">
        <f>IF(F3&gt;=C$6,IF(F3&gt;C$6,3,1),0)</f>
        <v>1</v>
      </c>
      <c r="AG3">
        <f>IF(G3&gt;=C$7,IF(G3&gt;C$7,3,1),0)</f>
        <v>3</v>
      </c>
      <c r="AH3">
        <f>IF(H3&gt;=C$8,IF(H3&gt;C$8,3,1),0)</f>
        <v>3</v>
      </c>
      <c r="AI3">
        <f>IF(I3&gt;=C$9,IF(I3&gt;C$9,3,1),0)</f>
        <v>3</v>
      </c>
      <c r="AJ3">
        <f>IF(J3&gt;=C$10,IF(J3&gt;C$10,3,1),0)</f>
        <v>3</v>
      </c>
      <c r="AK3">
        <f>IF(K3&gt;=C$11,IF(K3&gt;C$11,3,1),0)</f>
        <v>3</v>
      </c>
      <c r="AL3">
        <f>IF(L3&gt;=C$12,IF(L3&gt;C$12,3,1),0)</f>
        <v>3</v>
      </c>
      <c r="AM3">
        <f>IF(M3&gt;=C$13,IF(M3&gt;C$13,3,1),0)</f>
        <v>1</v>
      </c>
      <c r="AN3">
        <f>IF(N3&gt;=C$14,IF(N3&gt;C$14,3,1),0)</f>
        <v>1</v>
      </c>
      <c r="AO3">
        <f aca="true" t="shared" si="8" ref="AO3:AO12">O3+AO18</f>
        <v>20</v>
      </c>
      <c r="AP3">
        <f t="shared" si="2"/>
        <v>16</v>
      </c>
      <c r="AQ3">
        <f t="shared" si="2"/>
        <v>1</v>
      </c>
      <c r="AR3">
        <f t="shared" si="2"/>
        <v>3</v>
      </c>
      <c r="AS3">
        <f t="shared" si="2"/>
        <v>68</v>
      </c>
      <c r="AT3">
        <f t="shared" si="2"/>
        <v>17</v>
      </c>
      <c r="AU3">
        <f t="shared" si="2"/>
        <v>51</v>
      </c>
      <c r="AV3">
        <f t="shared" si="2"/>
        <v>49</v>
      </c>
    </row>
    <row r="4" spans="1:48" ht="12.75">
      <c r="A4" s="14" t="s">
        <v>34</v>
      </c>
      <c r="B4" s="4">
        <v>1</v>
      </c>
      <c r="C4" s="4">
        <v>2</v>
      </c>
      <c r="D4" s="18" t="s">
        <v>0</v>
      </c>
      <c r="E4" s="4">
        <v>2</v>
      </c>
      <c r="F4" s="4">
        <v>3</v>
      </c>
      <c r="G4" s="4">
        <v>2</v>
      </c>
      <c r="H4" s="4">
        <v>6</v>
      </c>
      <c r="I4" s="4">
        <v>3</v>
      </c>
      <c r="J4" s="4">
        <v>6</v>
      </c>
      <c r="K4" s="4">
        <v>1</v>
      </c>
      <c r="L4" s="4">
        <v>2</v>
      </c>
      <c r="M4" s="4"/>
      <c r="N4" s="4"/>
      <c r="O4" s="5">
        <f t="shared" si="3"/>
        <v>10</v>
      </c>
      <c r="P4" s="4">
        <f t="shared" si="4"/>
        <v>8</v>
      </c>
      <c r="Q4" s="4">
        <f t="shared" si="0"/>
        <v>0</v>
      </c>
      <c r="R4" s="4">
        <f t="shared" si="5"/>
        <v>2</v>
      </c>
      <c r="S4" s="4">
        <f t="shared" si="6"/>
        <v>28</v>
      </c>
      <c r="T4" s="4">
        <f>SUM(D$2:D$14)</f>
        <v>10</v>
      </c>
      <c r="U4" s="4">
        <f t="shared" si="7"/>
        <v>18</v>
      </c>
      <c r="V4" s="6">
        <f t="shared" si="1"/>
        <v>24</v>
      </c>
      <c r="AA4" t="s">
        <v>43</v>
      </c>
      <c r="AB4">
        <f>IF(B4&gt;=D$2,IF(B4&gt;D$2,3,1),0)</f>
        <v>0</v>
      </c>
      <c r="AC4">
        <f>IF(C4&gt;=D$3,IF(C4&gt;D$3,3,1),0)</f>
        <v>3</v>
      </c>
      <c r="AE4">
        <f>IF(E4&gt;=D$5,IF(E4&gt;D$5,3,1),0)</f>
        <v>3</v>
      </c>
      <c r="AF4">
        <f>IF(F4&gt;=D$6,IF(F4&gt;D$6,3,1),0)</f>
        <v>3</v>
      </c>
      <c r="AG4">
        <f>IF(G4&gt;=D$7,IF(G4&gt;D$7,3,1),0)</f>
        <v>3</v>
      </c>
      <c r="AH4">
        <f>IF(H4&gt;=D$8,IF(H4&gt;D$8,3,1),0)</f>
        <v>3</v>
      </c>
      <c r="AI4">
        <f>IF(I4&gt;=D$9,IF(I4&gt;D$9,3,1),0)</f>
        <v>3</v>
      </c>
      <c r="AJ4">
        <f>IF(J4&gt;=D$10,IF(J4&gt;D$10,3,1),0)</f>
        <v>3</v>
      </c>
      <c r="AK4">
        <f>IF(K4&gt;=D$11,IF(K4&gt;D$11,3,1),0)</f>
        <v>3</v>
      </c>
      <c r="AL4">
        <f>IF(L4&gt;=D$12,IF(L4&gt;D$12,3,1),0)</f>
        <v>0</v>
      </c>
      <c r="AM4">
        <f>IF(M4&gt;=D$13,IF(M4&gt;D$13,3,1),0)</f>
        <v>1</v>
      </c>
      <c r="AN4">
        <f>IF(N4&gt;=D$14,IF(N4&gt;D$14,3,1),0)</f>
        <v>1</v>
      </c>
      <c r="AO4">
        <f t="shared" si="8"/>
        <v>20</v>
      </c>
      <c r="AP4">
        <f t="shared" si="2"/>
        <v>16</v>
      </c>
      <c r="AQ4">
        <f t="shared" si="2"/>
        <v>0</v>
      </c>
      <c r="AR4">
        <f t="shared" si="2"/>
        <v>4</v>
      </c>
      <c r="AS4">
        <f t="shared" si="2"/>
        <v>66</v>
      </c>
      <c r="AT4">
        <f t="shared" si="2"/>
        <v>33</v>
      </c>
      <c r="AU4">
        <f t="shared" si="2"/>
        <v>33</v>
      </c>
      <c r="AV4">
        <f t="shared" si="2"/>
        <v>48</v>
      </c>
    </row>
    <row r="5" spans="1:48" ht="12.75">
      <c r="A5" s="14" t="s">
        <v>32</v>
      </c>
      <c r="B5" s="4">
        <v>0</v>
      </c>
      <c r="C5" s="4">
        <v>0</v>
      </c>
      <c r="D5" s="4">
        <v>0</v>
      </c>
      <c r="E5" s="18" t="s">
        <v>0</v>
      </c>
      <c r="F5" s="4">
        <v>2</v>
      </c>
      <c r="G5" s="4">
        <v>2</v>
      </c>
      <c r="H5" s="4">
        <v>0</v>
      </c>
      <c r="I5" s="4">
        <v>3</v>
      </c>
      <c r="J5" s="4">
        <v>3</v>
      </c>
      <c r="K5" s="4">
        <v>1</v>
      </c>
      <c r="L5" s="4">
        <v>0</v>
      </c>
      <c r="M5" s="4"/>
      <c r="N5" s="4"/>
      <c r="O5" s="5">
        <f t="shared" si="3"/>
        <v>10</v>
      </c>
      <c r="P5" s="4">
        <f t="shared" si="4"/>
        <v>3</v>
      </c>
      <c r="Q5" s="4">
        <f t="shared" si="0"/>
        <v>1</v>
      </c>
      <c r="R5" s="4">
        <f t="shared" si="5"/>
        <v>6</v>
      </c>
      <c r="S5" s="4">
        <f t="shared" si="6"/>
        <v>11</v>
      </c>
      <c r="T5" s="4">
        <f>SUM(E$2:E$14)</f>
        <v>23</v>
      </c>
      <c r="U5" s="4">
        <f t="shared" si="7"/>
        <v>-12</v>
      </c>
      <c r="V5" s="6">
        <f t="shared" si="1"/>
        <v>10</v>
      </c>
      <c r="AA5" t="s">
        <v>41</v>
      </c>
      <c r="AB5">
        <f>IF(B5&gt;=E$2,IF(B5&gt;E$2,3,1),0)</f>
        <v>0</v>
      </c>
      <c r="AC5">
        <f>IF(C5&gt;=E$3,IF(C5&gt;E$3,3,1),0)</f>
        <v>0</v>
      </c>
      <c r="AD5">
        <f>IF(D5&gt;=E$4,IF(D5&gt;E$4,3,1),0)</f>
        <v>0</v>
      </c>
      <c r="AF5">
        <f>IF(F5&gt;=E$6,IF(F5&gt;E$6,3,1),0)</f>
        <v>1</v>
      </c>
      <c r="AG5">
        <f>IF(G5&gt;=E$7,IF(G5&gt;E$7,3,1),0)</f>
        <v>3</v>
      </c>
      <c r="AH5">
        <f>IF(H5&gt;=E$8,IF(H5&gt;E$8,3,1),0)</f>
        <v>0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0</v>
      </c>
      <c r="AL5">
        <f>IF(L5&gt;=E$12,IF(L5&gt;E$12,3,1),0)</f>
        <v>0</v>
      </c>
      <c r="AM5">
        <f>IF(M5&gt;=E$13,IF(M5&gt;E$13,3,1),0)</f>
        <v>1</v>
      </c>
      <c r="AN5">
        <f>IF(N5&gt;=E$14,IF(N5&gt;E$14,3,1),0)</f>
        <v>1</v>
      </c>
      <c r="AO5">
        <f t="shared" si="8"/>
        <v>20</v>
      </c>
      <c r="AP5">
        <f t="shared" si="2"/>
        <v>9</v>
      </c>
      <c r="AQ5">
        <f t="shared" si="2"/>
        <v>1</v>
      </c>
      <c r="AR5">
        <f t="shared" si="2"/>
        <v>10</v>
      </c>
      <c r="AS5">
        <f t="shared" si="2"/>
        <v>36</v>
      </c>
      <c r="AT5">
        <f t="shared" si="2"/>
        <v>40</v>
      </c>
      <c r="AU5">
        <f t="shared" si="2"/>
        <v>-4</v>
      </c>
      <c r="AV5">
        <f t="shared" si="2"/>
        <v>28</v>
      </c>
    </row>
    <row r="6" spans="1:48" ht="12.75">
      <c r="A6" s="25" t="s">
        <v>36</v>
      </c>
      <c r="B6" s="4">
        <v>1</v>
      </c>
      <c r="C6" s="4">
        <v>2</v>
      </c>
      <c r="D6" s="4">
        <v>2</v>
      </c>
      <c r="E6" s="4">
        <v>2</v>
      </c>
      <c r="F6" s="18" t="s">
        <v>0</v>
      </c>
      <c r="G6" s="4">
        <v>0</v>
      </c>
      <c r="H6" s="4">
        <v>4</v>
      </c>
      <c r="I6" s="4">
        <v>6</v>
      </c>
      <c r="J6" s="4">
        <v>6</v>
      </c>
      <c r="K6" s="4">
        <v>0</v>
      </c>
      <c r="L6" s="4">
        <v>0</v>
      </c>
      <c r="M6" s="4"/>
      <c r="N6" s="4"/>
      <c r="O6" s="5">
        <f t="shared" si="3"/>
        <v>10</v>
      </c>
      <c r="P6" s="4">
        <f t="shared" si="4"/>
        <v>3</v>
      </c>
      <c r="Q6" s="4">
        <f t="shared" si="0"/>
        <v>2</v>
      </c>
      <c r="R6" s="4">
        <f t="shared" si="5"/>
        <v>5</v>
      </c>
      <c r="S6" s="4">
        <f t="shared" si="6"/>
        <v>23</v>
      </c>
      <c r="T6" s="4">
        <f>SUM(F$2:F$14)</f>
        <v>24</v>
      </c>
      <c r="U6" s="4">
        <f t="shared" si="7"/>
        <v>-1</v>
      </c>
      <c r="V6" s="6">
        <f t="shared" si="1"/>
        <v>11</v>
      </c>
      <c r="AA6" t="s">
        <v>45</v>
      </c>
      <c r="AB6">
        <f>IF(B6&gt;=F$2,IF(B6&gt;F$2,3,1),0)</f>
        <v>0</v>
      </c>
      <c r="AC6">
        <f>IF(C6&gt;=F$3,IF(C6&gt;F$3,3,1),0)</f>
        <v>1</v>
      </c>
      <c r="AD6">
        <f>IF(D6&gt;=F$4,IF(D6&gt;F$4,3,1),0)</f>
        <v>0</v>
      </c>
      <c r="AE6">
        <f>IF(E6&gt;=F$5,IF(E6&gt;F$5,3,1),0)</f>
        <v>1</v>
      </c>
      <c r="AG6">
        <f>IF(G6&gt;=F$7,IF(G6&gt;F$7,3,1),0)</f>
        <v>0</v>
      </c>
      <c r="AH6">
        <f>IF(H6&gt;=F$8,IF(H6&gt;F$8,3,1),0)</f>
        <v>3</v>
      </c>
      <c r="AI6">
        <f>IF(I6&gt;=F$9,IF(I6&gt;F$9,3,1),0)</f>
        <v>3</v>
      </c>
      <c r="AJ6">
        <f>IF(J6&gt;=F$10,IF(J6&gt;F$10,3,1),0)</f>
        <v>3</v>
      </c>
      <c r="AK6">
        <f>IF(K6&gt;=F$11,IF(K6&gt;F$11,3,1),0)</f>
        <v>0</v>
      </c>
      <c r="AL6">
        <f>IF(L6&gt;=F$12,IF(L6&gt;F$12,3,1),0)</f>
        <v>0</v>
      </c>
      <c r="AM6">
        <f>IF(M6&gt;=F$13,IF(M6&gt;F$13,3,1),0)</f>
        <v>1</v>
      </c>
      <c r="AN6">
        <f>IF(N6&gt;=F$14,IF(N6&gt;F$14,3,1),0)</f>
        <v>1</v>
      </c>
      <c r="AO6">
        <f t="shared" si="8"/>
        <v>20</v>
      </c>
      <c r="AP6">
        <f t="shared" si="2"/>
        <v>7</v>
      </c>
      <c r="AQ6">
        <f t="shared" si="2"/>
        <v>4</v>
      </c>
      <c r="AR6">
        <f t="shared" si="2"/>
        <v>9</v>
      </c>
      <c r="AS6">
        <f t="shared" si="2"/>
        <v>46</v>
      </c>
      <c r="AT6">
        <f t="shared" si="2"/>
        <v>46</v>
      </c>
      <c r="AU6">
        <f t="shared" si="2"/>
        <v>0</v>
      </c>
      <c r="AV6">
        <f t="shared" si="2"/>
        <v>25</v>
      </c>
    </row>
    <row r="7" spans="1:48" ht="12.75">
      <c r="A7" s="14" t="s">
        <v>33</v>
      </c>
      <c r="B7" s="4">
        <v>6</v>
      </c>
      <c r="C7" s="4">
        <v>2</v>
      </c>
      <c r="D7" s="4">
        <v>1</v>
      </c>
      <c r="E7" s="4">
        <v>0</v>
      </c>
      <c r="F7" s="4">
        <v>10</v>
      </c>
      <c r="G7" s="18" t="s">
        <v>0</v>
      </c>
      <c r="H7" s="4">
        <v>2</v>
      </c>
      <c r="I7" s="4">
        <v>4</v>
      </c>
      <c r="J7" s="4">
        <v>1</v>
      </c>
      <c r="K7" s="4">
        <v>2</v>
      </c>
      <c r="L7" s="4">
        <v>3</v>
      </c>
      <c r="M7" s="4"/>
      <c r="N7" s="4"/>
      <c r="O7" s="5">
        <f t="shared" si="3"/>
        <v>10</v>
      </c>
      <c r="P7" s="4">
        <f t="shared" si="4"/>
        <v>6</v>
      </c>
      <c r="Q7" s="4">
        <f t="shared" si="0"/>
        <v>0</v>
      </c>
      <c r="R7" s="4">
        <f t="shared" si="5"/>
        <v>4</v>
      </c>
      <c r="S7" s="4">
        <f t="shared" si="6"/>
        <v>31</v>
      </c>
      <c r="T7" s="4">
        <f>SUM(G$2:G$14)</f>
        <v>14</v>
      </c>
      <c r="U7" s="4">
        <f t="shared" si="7"/>
        <v>17</v>
      </c>
      <c r="V7" s="6">
        <f t="shared" si="1"/>
        <v>18</v>
      </c>
      <c r="AA7" t="s">
        <v>42</v>
      </c>
      <c r="AB7">
        <f>IF(B7&gt;=G$2,IF(B7&gt;G$2,3,1),0)</f>
        <v>3</v>
      </c>
      <c r="AC7">
        <f>IF(C7&gt;=G$3,IF(C7&gt;G$3,3,1),0)</f>
        <v>0</v>
      </c>
      <c r="AD7">
        <f>IF(D7&gt;=G$4,IF(D7&gt;G$4,3,1),0)</f>
        <v>0</v>
      </c>
      <c r="AE7">
        <f>IF(E7&gt;=G$5,IF(E7&gt;G$5,3,1),0)</f>
        <v>0</v>
      </c>
      <c r="AF7">
        <f>IF(F7&gt;=G$6,IF(F7&gt;G$6,3,1),0)</f>
        <v>3</v>
      </c>
      <c r="AH7">
        <f>IF(H7&gt;=G$8,IF(H7&gt;G$8,3,1),0)</f>
        <v>3</v>
      </c>
      <c r="AI7">
        <f>IF(I7&gt;=G$9,IF(I7&gt;G$9,3,1),0)</f>
        <v>3</v>
      </c>
      <c r="AJ7">
        <f>IF(J7&gt;=G$10,IF(J7&gt;G$10,3,1),0)</f>
        <v>0</v>
      </c>
      <c r="AK7">
        <f>IF(K7&gt;=G$11,IF(K7&gt;G$11,3,1),0)</f>
        <v>3</v>
      </c>
      <c r="AL7">
        <f>IF(L7&gt;=G$12,IF(L7&gt;G$12,3,1),0)</f>
        <v>3</v>
      </c>
      <c r="AM7">
        <f>IF(M7&gt;=G$13,IF(M7&gt;G$13,3,1),0)</f>
        <v>1</v>
      </c>
      <c r="AN7">
        <f>IF(N7&gt;=G$14,IF(N7&gt;G$14,3,1),0)</f>
        <v>1</v>
      </c>
      <c r="AO7">
        <f t="shared" si="8"/>
        <v>20</v>
      </c>
      <c r="AP7">
        <f t="shared" si="2"/>
        <v>11</v>
      </c>
      <c r="AQ7">
        <f t="shared" si="2"/>
        <v>1</v>
      </c>
      <c r="AR7">
        <f t="shared" si="2"/>
        <v>8</v>
      </c>
      <c r="AS7">
        <f t="shared" si="2"/>
        <v>49</v>
      </c>
      <c r="AT7">
        <f t="shared" si="2"/>
        <v>31</v>
      </c>
      <c r="AU7">
        <f t="shared" si="2"/>
        <v>18</v>
      </c>
      <c r="AV7">
        <f t="shared" si="2"/>
        <v>34</v>
      </c>
    </row>
    <row r="8" spans="1:48" ht="12.75">
      <c r="A8" s="14" t="s">
        <v>26</v>
      </c>
      <c r="B8" s="4">
        <v>1</v>
      </c>
      <c r="C8" s="4">
        <v>0</v>
      </c>
      <c r="D8" s="4">
        <v>0</v>
      </c>
      <c r="E8" s="4">
        <v>4</v>
      </c>
      <c r="F8" s="4">
        <v>2</v>
      </c>
      <c r="G8" s="4">
        <v>0</v>
      </c>
      <c r="H8" s="18" t="s">
        <v>0</v>
      </c>
      <c r="I8" s="4">
        <v>4</v>
      </c>
      <c r="J8" s="4">
        <v>3</v>
      </c>
      <c r="K8" s="4">
        <v>2</v>
      </c>
      <c r="L8" s="4">
        <v>1</v>
      </c>
      <c r="M8" s="4"/>
      <c r="N8" s="4"/>
      <c r="O8" s="5">
        <f t="shared" si="3"/>
        <v>10</v>
      </c>
      <c r="P8" s="4">
        <f t="shared" si="4"/>
        <v>6</v>
      </c>
      <c r="Q8" s="4">
        <f t="shared" si="0"/>
        <v>0</v>
      </c>
      <c r="R8" s="4">
        <f t="shared" si="5"/>
        <v>4</v>
      </c>
      <c r="S8" s="4">
        <f t="shared" si="6"/>
        <v>17</v>
      </c>
      <c r="T8" s="4">
        <f>SUM(H$2:H$14)</f>
        <v>20</v>
      </c>
      <c r="U8" s="4">
        <f t="shared" si="7"/>
        <v>-3</v>
      </c>
      <c r="V8" s="6">
        <f t="shared" si="1"/>
        <v>18</v>
      </c>
      <c r="AA8" t="s">
        <v>27</v>
      </c>
      <c r="AB8">
        <f>IF(B8&gt;=H$2,IF(B8&gt;H$2,3,1),0)</f>
        <v>3</v>
      </c>
      <c r="AC8">
        <f>IF(C8&gt;=H$3,IF(C8&gt;H$3,3,1),0)</f>
        <v>0</v>
      </c>
      <c r="AD8">
        <f>IF(D8&gt;=H$4,IF(D8&gt;H$4,3,1),0)</f>
        <v>0</v>
      </c>
      <c r="AE8">
        <f>IF(E8&gt;=H$5,IF(E8&gt;H$5,3,1),0)</f>
        <v>3</v>
      </c>
      <c r="AF8">
        <f>IF(F8&gt;=H$6,IF(F8&gt;H$6,3,1),0)</f>
        <v>0</v>
      </c>
      <c r="AG8">
        <f>IF(G8&gt;=H$7,IF(G8&gt;H$7,3,1),0)</f>
        <v>0</v>
      </c>
      <c r="AI8">
        <f>IF(I8&gt;=H$9,IF(I8&gt;H$9,3,1),0)</f>
        <v>3</v>
      </c>
      <c r="AJ8">
        <f>IF(J8&gt;=H$10,IF(J8&gt;H$10,3,1),0)</f>
        <v>3</v>
      </c>
      <c r="AK8">
        <f>IF(K8&gt;=H$11,IF(K8&gt;H$11,3,1),0)</f>
        <v>3</v>
      </c>
      <c r="AL8">
        <f>IF(L8&gt;=H$12,IF(L8&gt;H$12,3,1),0)</f>
        <v>3</v>
      </c>
      <c r="AM8">
        <f>IF(M8&gt;=H$13,IF(M8&gt;H$13,3,1),0)</f>
        <v>1</v>
      </c>
      <c r="AN8">
        <f>IF(N8&gt;=H$14,IF(N8&gt;H$14,3,1),0)</f>
        <v>1</v>
      </c>
      <c r="AO8">
        <f t="shared" si="8"/>
        <v>20</v>
      </c>
      <c r="AP8">
        <f t="shared" si="2"/>
        <v>9</v>
      </c>
      <c r="AQ8">
        <f t="shared" si="2"/>
        <v>1</v>
      </c>
      <c r="AR8">
        <f t="shared" si="2"/>
        <v>10</v>
      </c>
      <c r="AS8">
        <f t="shared" si="2"/>
        <v>26</v>
      </c>
      <c r="AT8">
        <f t="shared" si="2"/>
        <v>41</v>
      </c>
      <c r="AU8">
        <f t="shared" si="2"/>
        <v>-15</v>
      </c>
      <c r="AV8">
        <f t="shared" si="2"/>
        <v>28</v>
      </c>
    </row>
    <row r="9" spans="1:48" ht="12.75">
      <c r="A9" s="14" t="s">
        <v>37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1</v>
      </c>
      <c r="I9" s="18" t="s">
        <v>0</v>
      </c>
      <c r="J9" s="4">
        <v>3</v>
      </c>
      <c r="K9" s="4">
        <v>5</v>
      </c>
      <c r="L9" s="4">
        <v>2</v>
      </c>
      <c r="M9" s="4"/>
      <c r="N9" s="4"/>
      <c r="O9" s="5">
        <f t="shared" si="3"/>
        <v>10</v>
      </c>
      <c r="P9" s="4">
        <f t="shared" si="4"/>
        <v>2</v>
      </c>
      <c r="Q9" s="4">
        <f t="shared" si="0"/>
        <v>0</v>
      </c>
      <c r="R9" s="4">
        <f t="shared" si="5"/>
        <v>8</v>
      </c>
      <c r="S9" s="4">
        <f t="shared" si="6"/>
        <v>13</v>
      </c>
      <c r="T9" s="4">
        <f>SUM(I$2:I$14)</f>
        <v>42</v>
      </c>
      <c r="U9" s="4">
        <f t="shared" si="7"/>
        <v>-29</v>
      </c>
      <c r="V9" s="6">
        <f t="shared" si="1"/>
        <v>6</v>
      </c>
      <c r="AA9" t="s">
        <v>46</v>
      </c>
      <c r="AB9">
        <f>IF(B9&gt;=I$2,IF(B9&gt;I$2,3,1),0)</f>
        <v>0</v>
      </c>
      <c r="AC9">
        <f>IF(C9&gt;=I$3,IF(C9&gt;I$3,3,1),0)</f>
        <v>0</v>
      </c>
      <c r="AD9">
        <f>IF(D9&gt;=I$4,IF(D9&gt;I$4,3,1),0)</f>
        <v>0</v>
      </c>
      <c r="AE9">
        <f>IF(E9&gt;=I$5,IF(E9&gt;I$5,3,1),0)</f>
        <v>0</v>
      </c>
      <c r="AF9">
        <f>IF(F9&gt;=I$6,IF(F9&gt;I$6,3,1),0)</f>
        <v>0</v>
      </c>
      <c r="AG9">
        <f>IF(G9&gt;=I$7,IF(G9&gt;I$7,3,1),0)</f>
        <v>0</v>
      </c>
      <c r="AH9">
        <f>IF(H9&gt;=I$8,IF(H9&gt;I$8,3,1),0)</f>
        <v>0</v>
      </c>
      <c r="AJ9">
        <f>IF(J9&gt;=I$10,IF(J9&gt;I$10,3,1),0)</f>
        <v>3</v>
      </c>
      <c r="AK9">
        <f>IF(K9&gt;=I$11,IF(K9&gt;I$11,3,1),0)</f>
        <v>3</v>
      </c>
      <c r="AL9">
        <f>IF(L9&gt;=I$12,IF(L9&gt;I$12,3,1),0)</f>
        <v>0</v>
      </c>
      <c r="AM9">
        <f>IF(M9&gt;=I$13,IF(M9&gt;I$13,3,1),0)</f>
        <v>1</v>
      </c>
      <c r="AN9">
        <f>IF(N9&gt;=I$14,IF(N9&gt;I$14,3,1),0)</f>
        <v>1</v>
      </c>
      <c r="AO9">
        <f t="shared" si="8"/>
        <v>20</v>
      </c>
      <c r="AP9">
        <f t="shared" si="2"/>
        <v>4</v>
      </c>
      <c r="AQ9">
        <f t="shared" si="2"/>
        <v>0</v>
      </c>
      <c r="AR9">
        <f t="shared" si="2"/>
        <v>16</v>
      </c>
      <c r="AS9">
        <f t="shared" si="2"/>
        <v>26</v>
      </c>
      <c r="AT9">
        <f t="shared" si="2"/>
        <v>73</v>
      </c>
      <c r="AU9">
        <f t="shared" si="2"/>
        <v>-47</v>
      </c>
      <c r="AV9">
        <f t="shared" si="2"/>
        <v>12</v>
      </c>
    </row>
    <row r="10" spans="1:48" ht="12.75">
      <c r="A10" s="14" t="s">
        <v>39</v>
      </c>
      <c r="B10" s="4">
        <v>3</v>
      </c>
      <c r="C10" s="4">
        <v>1</v>
      </c>
      <c r="D10" s="4">
        <v>0</v>
      </c>
      <c r="E10" s="4">
        <v>0</v>
      </c>
      <c r="F10" s="4">
        <v>0</v>
      </c>
      <c r="G10" s="4">
        <v>4</v>
      </c>
      <c r="H10" s="4">
        <v>2</v>
      </c>
      <c r="I10" s="4">
        <v>0</v>
      </c>
      <c r="J10" s="18" t="s">
        <v>0</v>
      </c>
      <c r="K10" s="4">
        <v>0</v>
      </c>
      <c r="L10" s="4">
        <v>1</v>
      </c>
      <c r="M10" s="4"/>
      <c r="N10" s="4"/>
      <c r="O10" s="5">
        <f t="shared" si="3"/>
        <v>10</v>
      </c>
      <c r="P10" s="4">
        <f t="shared" si="4"/>
        <v>1</v>
      </c>
      <c r="Q10" s="4">
        <f t="shared" si="0"/>
        <v>1</v>
      </c>
      <c r="R10" s="4">
        <f t="shared" si="5"/>
        <v>8</v>
      </c>
      <c r="S10" s="4">
        <f t="shared" si="6"/>
        <v>11</v>
      </c>
      <c r="T10" s="4">
        <f>SUM(J$2:J$14)</f>
        <v>40</v>
      </c>
      <c r="U10" s="4">
        <f t="shared" si="7"/>
        <v>-29</v>
      </c>
      <c r="V10" s="6">
        <f t="shared" si="1"/>
        <v>4</v>
      </c>
      <c r="AA10" t="s">
        <v>48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0</v>
      </c>
      <c r="AG10">
        <f>IF(G10&gt;=J$7,IF(G10&gt;J$7,3,1),0)</f>
        <v>3</v>
      </c>
      <c r="AH10">
        <f>IF(H10&gt;=J$8,IF(H10&gt;J$8,3,1),0)</f>
        <v>0</v>
      </c>
      <c r="AI10">
        <f>IF(I10&gt;=J$9,IF(I10&gt;J$9,3,1),0)</f>
        <v>0</v>
      </c>
      <c r="AK10">
        <f>IF(K10&gt;=J$11,IF(K10&gt;J$11,3,1),0)</f>
        <v>0</v>
      </c>
      <c r="AL10">
        <f>IF(L10&gt;=J$12,IF(L10&gt;J$12,3,1),0)</f>
        <v>1</v>
      </c>
      <c r="AM10">
        <f>IF(M10&gt;=J$13,IF(M10&gt;J$13,3,1),0)</f>
        <v>1</v>
      </c>
      <c r="AN10">
        <f>IF(N10&gt;=J$14,IF(N10&gt;J$14,3,1),0)</f>
        <v>1</v>
      </c>
      <c r="AO10">
        <f t="shared" si="8"/>
        <v>20</v>
      </c>
      <c r="AP10">
        <f t="shared" si="2"/>
        <v>1</v>
      </c>
      <c r="AQ10">
        <f t="shared" si="2"/>
        <v>3</v>
      </c>
      <c r="AR10">
        <f t="shared" si="2"/>
        <v>16</v>
      </c>
      <c r="AS10">
        <f t="shared" si="2"/>
        <v>16</v>
      </c>
      <c r="AT10">
        <f t="shared" si="2"/>
        <v>63</v>
      </c>
      <c r="AU10">
        <f t="shared" si="2"/>
        <v>-47</v>
      </c>
      <c r="AV10">
        <f t="shared" si="2"/>
        <v>6</v>
      </c>
    </row>
    <row r="11" spans="1:48" ht="12.75">
      <c r="A11" s="25" t="s">
        <v>35</v>
      </c>
      <c r="B11" s="4">
        <v>0</v>
      </c>
      <c r="C11" s="4">
        <v>2</v>
      </c>
      <c r="D11" s="4">
        <v>0</v>
      </c>
      <c r="E11" s="4">
        <v>4</v>
      </c>
      <c r="F11" s="4">
        <v>1</v>
      </c>
      <c r="G11" s="4">
        <v>0</v>
      </c>
      <c r="H11" s="4">
        <v>1</v>
      </c>
      <c r="I11" s="4">
        <v>0</v>
      </c>
      <c r="J11" s="4">
        <v>4</v>
      </c>
      <c r="K11" s="18" t="s">
        <v>0</v>
      </c>
      <c r="L11" s="4">
        <v>2</v>
      </c>
      <c r="M11" s="4"/>
      <c r="N11" s="4"/>
      <c r="O11" s="5">
        <f t="shared" si="3"/>
        <v>10</v>
      </c>
      <c r="P11" s="4">
        <f t="shared" si="4"/>
        <v>3</v>
      </c>
      <c r="Q11" s="4">
        <f t="shared" si="0"/>
        <v>0</v>
      </c>
      <c r="R11" s="4">
        <f t="shared" si="5"/>
        <v>7</v>
      </c>
      <c r="S11" s="4">
        <f t="shared" si="6"/>
        <v>14</v>
      </c>
      <c r="T11" s="4">
        <f>SUM(K$2:K$14)</f>
        <v>30</v>
      </c>
      <c r="U11" s="4">
        <f t="shared" si="7"/>
        <v>-16</v>
      </c>
      <c r="V11" s="6">
        <f t="shared" si="1"/>
        <v>9</v>
      </c>
      <c r="AA11" t="s">
        <v>44</v>
      </c>
      <c r="AB11">
        <f>IF(B11&gt;=K$2,IF(B11&gt;K$2,3,1),0)</f>
        <v>0</v>
      </c>
      <c r="AC11">
        <f>IF(C11&gt;=K$3,IF(C11&gt;K$3,3,1),0)</f>
        <v>0</v>
      </c>
      <c r="AD11">
        <f>IF(D11&gt;=K$4,IF(D11&gt;K$4,3,1),0)</f>
        <v>0</v>
      </c>
      <c r="AE11">
        <f>IF(E11&gt;=K$5,IF(E11&gt;K$5,3,1),0)</f>
        <v>3</v>
      </c>
      <c r="AF11">
        <f>IF(F11&gt;=K$6,IF(F11&gt;K$6,3,1),0)</f>
        <v>3</v>
      </c>
      <c r="AG11">
        <f>IF(G11&gt;=K$7,IF(G11&gt;K$7,3,1),0)</f>
        <v>0</v>
      </c>
      <c r="AH11">
        <f>IF(H11&gt;=K$8,IF(H11&gt;K$8,3,1),0)</f>
        <v>0</v>
      </c>
      <c r="AI11">
        <f>IF(I11&gt;=K$9,IF(I11&gt;K$9,3,1),0)</f>
        <v>0</v>
      </c>
      <c r="AJ11">
        <f>IF(J11&gt;=K$10,IF(J11&gt;K$10,3,1),0)</f>
        <v>3</v>
      </c>
      <c r="AL11">
        <f>IF(L11&gt;=K$12,IF(L11&gt;K$12,3,1),0)</f>
        <v>0</v>
      </c>
      <c r="AM11">
        <f>IF(M11&gt;=K$13,IF(M11&gt;K$13,3,1),0)</f>
        <v>1</v>
      </c>
      <c r="AN11">
        <f>IF(N11&gt;=K$14,IF(N11&gt;K$14,3,1),0)</f>
        <v>1</v>
      </c>
      <c r="AO11">
        <f t="shared" si="8"/>
        <v>20</v>
      </c>
      <c r="AP11">
        <f t="shared" si="2"/>
        <v>6</v>
      </c>
      <c r="AQ11">
        <f t="shared" si="2"/>
        <v>1</v>
      </c>
      <c r="AR11">
        <f t="shared" si="2"/>
        <v>13</v>
      </c>
      <c r="AS11">
        <f t="shared" si="2"/>
        <v>26</v>
      </c>
      <c r="AT11">
        <f t="shared" si="2"/>
        <v>49</v>
      </c>
      <c r="AU11">
        <f t="shared" si="2"/>
        <v>-23</v>
      </c>
      <c r="AV11">
        <f t="shared" si="2"/>
        <v>19</v>
      </c>
    </row>
    <row r="12" spans="1:48" ht="12.75">
      <c r="A12" s="14" t="s">
        <v>38</v>
      </c>
      <c r="B12" s="4">
        <v>6</v>
      </c>
      <c r="C12" s="4">
        <v>1</v>
      </c>
      <c r="D12" s="4">
        <v>3</v>
      </c>
      <c r="E12" s="4">
        <v>4</v>
      </c>
      <c r="F12" s="4">
        <v>2</v>
      </c>
      <c r="G12" s="4">
        <v>0</v>
      </c>
      <c r="H12" s="4">
        <v>0</v>
      </c>
      <c r="I12" s="4">
        <v>8</v>
      </c>
      <c r="J12" s="4">
        <v>1</v>
      </c>
      <c r="K12" s="4">
        <v>4</v>
      </c>
      <c r="L12" s="18" t="s">
        <v>0</v>
      </c>
      <c r="M12" s="4"/>
      <c r="N12" s="4"/>
      <c r="O12" s="5">
        <f t="shared" si="3"/>
        <v>10</v>
      </c>
      <c r="P12" s="4">
        <f t="shared" si="4"/>
        <v>6</v>
      </c>
      <c r="Q12" s="4">
        <f t="shared" si="0"/>
        <v>1</v>
      </c>
      <c r="R12" s="4">
        <f t="shared" si="5"/>
        <v>3</v>
      </c>
      <c r="S12" s="4">
        <f t="shared" si="6"/>
        <v>29</v>
      </c>
      <c r="T12" s="4">
        <f>SUM(L$2:L$14)</f>
        <v>15</v>
      </c>
      <c r="U12" s="4">
        <f t="shared" si="7"/>
        <v>14</v>
      </c>
      <c r="V12" s="6">
        <f t="shared" si="1"/>
        <v>19</v>
      </c>
      <c r="AA12" t="s">
        <v>47</v>
      </c>
      <c r="AB12">
        <f>IF(B12&gt;=L$2,IF(B12&gt;L$2,3,1),0)</f>
        <v>3</v>
      </c>
      <c r="AC12">
        <f>IF(C12&gt;=L$3,IF(C12&gt;L$3,3,1),0)</f>
        <v>0</v>
      </c>
      <c r="AD12">
        <f>IF(D12&gt;=L$4,IF(D12&gt;L$4,3,1),0)</f>
        <v>3</v>
      </c>
      <c r="AE12">
        <f>IF(E12&gt;=L$5,IF(E12&gt;L$5,3,1),0)</f>
        <v>3</v>
      </c>
      <c r="AF12">
        <f>IF(F12&gt;=L$6,IF(F12&gt;L$6,3,1),0)</f>
        <v>3</v>
      </c>
      <c r="AG12">
        <f>IF(G12&gt;=L$7,IF(G12&gt;L$7,3,1),0)</f>
        <v>0</v>
      </c>
      <c r="AH12">
        <f>IF(H12&gt;=L$8,IF(H12&gt;L$8,3,1),0)</f>
        <v>0</v>
      </c>
      <c r="AI12">
        <f>IF(I12&gt;=L$9,IF(I12&gt;L$9,3,1),0)</f>
        <v>3</v>
      </c>
      <c r="AJ12">
        <f>IF(J12&gt;=L$10,IF(J12&gt;L$10,3,1),0)</f>
        <v>1</v>
      </c>
      <c r="AK12">
        <f>IF(K12&gt;=L$11,IF(K12&gt;L$11,3,1),0)</f>
        <v>3</v>
      </c>
      <c r="AM12">
        <f>IF(M12&gt;=L$13,IF(M12&gt;L$13,3,1),0)</f>
        <v>1</v>
      </c>
      <c r="AN12">
        <f>IF(N12&gt;=L$14,IF(N12&gt;L$14,3,1),0)</f>
        <v>1</v>
      </c>
      <c r="AO12">
        <f t="shared" si="8"/>
        <v>20</v>
      </c>
      <c r="AP12">
        <f t="shared" si="2"/>
        <v>9</v>
      </c>
      <c r="AQ12">
        <f t="shared" si="2"/>
        <v>4</v>
      </c>
      <c r="AR12">
        <f t="shared" si="2"/>
        <v>7</v>
      </c>
      <c r="AS12">
        <f t="shared" si="2"/>
        <v>42</v>
      </c>
      <c r="AT12">
        <f t="shared" si="2"/>
        <v>41</v>
      </c>
      <c r="AU12">
        <f t="shared" si="2"/>
        <v>1</v>
      </c>
      <c r="AV12">
        <f t="shared" si="2"/>
        <v>31</v>
      </c>
    </row>
    <row r="13" spans="1:40" ht="12.7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" t="s">
        <v>0</v>
      </c>
      <c r="N13" s="18"/>
      <c r="O13" s="5">
        <f t="shared" si="3"/>
        <v>0</v>
      </c>
      <c r="P13" s="4">
        <f t="shared" si="4"/>
        <v>0</v>
      </c>
      <c r="Q13" s="4">
        <f t="shared" si="0"/>
        <v>0</v>
      </c>
      <c r="R13" s="4">
        <f t="shared" si="5"/>
        <v>0</v>
      </c>
      <c r="S13" s="4">
        <f t="shared" si="6"/>
        <v>0</v>
      </c>
      <c r="T13" s="4">
        <f>SUM(M$2:M$14)</f>
        <v>0</v>
      </c>
      <c r="U13" s="4">
        <f t="shared" si="7"/>
        <v>0</v>
      </c>
      <c r="V13" s="6">
        <f t="shared" si="1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  <c r="AN13">
        <f>IF(N13&gt;=M$14,IF(N13&gt;M$14,3,1),0)</f>
        <v>1</v>
      </c>
    </row>
    <row r="14" spans="1:39" ht="12.75">
      <c r="A14" s="25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3" t="s">
        <v>0</v>
      </c>
      <c r="O14" s="7">
        <f t="shared" si="3"/>
        <v>0</v>
      </c>
      <c r="P14" s="8">
        <f t="shared" si="4"/>
        <v>0</v>
      </c>
      <c r="Q14" s="8">
        <f t="shared" si="0"/>
        <v>0</v>
      </c>
      <c r="R14" s="8">
        <f t="shared" si="5"/>
        <v>0</v>
      </c>
      <c r="S14" s="8">
        <f t="shared" si="6"/>
        <v>0</v>
      </c>
      <c r="T14" s="8">
        <f>SUM(N$2:N$14)</f>
        <v>0</v>
      </c>
      <c r="U14" s="8">
        <f t="shared" si="7"/>
        <v>0</v>
      </c>
      <c r="V14" s="9">
        <f t="shared" si="1"/>
        <v>0</v>
      </c>
      <c r="AB14">
        <f>IF(B14&gt;=N$2,IF(B14&gt;N$2,3,1),0)</f>
        <v>1</v>
      </c>
      <c r="AC14">
        <f>IF(C14&gt;=N$3,IF(C14&gt;N$3,3,1),0)</f>
        <v>1</v>
      </c>
      <c r="AD14">
        <f>IF(D14&gt;=N$4,IF(D14&gt;N$4,3,1),0)</f>
        <v>1</v>
      </c>
      <c r="AE14">
        <f>IF(E14&gt;=N$5,IF(E14&gt;N$5,3,1),0)</f>
        <v>1</v>
      </c>
      <c r="AF14">
        <f>IF(F14&gt;=N$6,IF(F14&gt;N$6,3,1),0)</f>
        <v>1</v>
      </c>
      <c r="AG14">
        <f>IF(G14&gt;=N$7,IF(G14&gt;N$7,3,1),0)</f>
        <v>1</v>
      </c>
      <c r="AH14">
        <f>IF(H14&gt;=N$8,IF(H14&gt;N$8,3,1),0)</f>
        <v>1</v>
      </c>
      <c r="AI14">
        <f>IF(I14&gt;=N$9,IF(I14&gt;N$9,3,1),0)</f>
        <v>1</v>
      </c>
      <c r="AJ14">
        <f>IF(J14&gt;=N$10,IF(J14&gt;N$10,3,1),0)</f>
        <v>1</v>
      </c>
      <c r="AK14">
        <f>IF(K14&gt;=N$11,IF(K14&gt;N$11,3,1),0)</f>
        <v>1</v>
      </c>
      <c r="AL14">
        <f>IF(L14&gt;=N$12,IF(L14&gt;N$12,3,1),0)</f>
        <v>1</v>
      </c>
      <c r="AM14">
        <f>IF(M14&gt;=N$13,IF(M14&gt;N$13,3,1),0)</f>
        <v>1</v>
      </c>
    </row>
    <row r="15" ht="12.75">
      <c r="A15" s="16"/>
    </row>
    <row r="16" spans="1:35" ht="12.75">
      <c r="A16" s="16"/>
      <c r="K16" s="26"/>
      <c r="L16" s="19"/>
      <c r="M16" s="26"/>
      <c r="O16" s="26" t="s">
        <v>113</v>
      </c>
      <c r="P16" s="19" t="s">
        <v>190</v>
      </c>
      <c r="R16" s="28" t="s">
        <v>52</v>
      </c>
      <c r="S16" s="28" t="s">
        <v>51</v>
      </c>
      <c r="T16" s="28" t="s">
        <v>50</v>
      </c>
      <c r="U16" s="24"/>
      <c r="X16" s="1" t="s">
        <v>1</v>
      </c>
      <c r="Y16" s="2" t="s">
        <v>2</v>
      </c>
      <c r="Z16" s="2" t="s">
        <v>3</v>
      </c>
      <c r="AA16" s="2" t="s">
        <v>4</v>
      </c>
      <c r="AB16" s="2" t="s">
        <v>5</v>
      </c>
      <c r="AC16" s="2" t="s">
        <v>6</v>
      </c>
      <c r="AD16" s="2" t="s">
        <v>7</v>
      </c>
      <c r="AE16" s="3" t="s">
        <v>8</v>
      </c>
      <c r="AF16" s="34" t="s">
        <v>63</v>
      </c>
      <c r="AG16" s="35" t="s">
        <v>64</v>
      </c>
      <c r="AH16" s="35" t="s">
        <v>65</v>
      </c>
      <c r="AI16" s="36" t="s">
        <v>66</v>
      </c>
    </row>
    <row r="17" spans="1:48" ht="12.75">
      <c r="A17" s="16"/>
      <c r="K17" s="26"/>
      <c r="L17" s="19"/>
      <c r="M17" s="26"/>
      <c r="U17" s="24"/>
      <c r="V17" s="40" t="s">
        <v>81</v>
      </c>
      <c r="W17" s="37" t="s">
        <v>137</v>
      </c>
      <c r="X17" s="38">
        <v>11</v>
      </c>
      <c r="Y17" s="11">
        <v>8</v>
      </c>
      <c r="Z17" s="11">
        <v>0</v>
      </c>
      <c r="AA17" s="11">
        <v>3</v>
      </c>
      <c r="AB17" s="38">
        <v>35</v>
      </c>
      <c r="AC17" s="38">
        <v>17</v>
      </c>
      <c r="AD17" s="11">
        <v>18</v>
      </c>
      <c r="AE17" s="38">
        <v>24</v>
      </c>
      <c r="AF17" s="5">
        <v>3</v>
      </c>
      <c r="AG17" s="4">
        <v>6</v>
      </c>
      <c r="AH17" s="4">
        <v>8</v>
      </c>
      <c r="AI17" s="6">
        <v>7</v>
      </c>
      <c r="AO17">
        <v>10</v>
      </c>
      <c r="AP17">
        <v>7</v>
      </c>
      <c r="AQ17">
        <v>0</v>
      </c>
      <c r="AR17">
        <v>3</v>
      </c>
      <c r="AS17">
        <v>31</v>
      </c>
      <c r="AT17">
        <v>16</v>
      </c>
      <c r="AU17">
        <v>15</v>
      </c>
      <c r="AV17">
        <v>21</v>
      </c>
    </row>
    <row r="18" spans="1:48" ht="12.75">
      <c r="A18" s="16"/>
      <c r="O18" s="26">
        <v>1</v>
      </c>
      <c r="P18" s="22" t="s">
        <v>0</v>
      </c>
      <c r="Q18" s="20" t="s">
        <v>40</v>
      </c>
      <c r="R18" s="22" t="s">
        <v>0</v>
      </c>
      <c r="S18" s="22" t="s">
        <v>0</v>
      </c>
      <c r="T18" s="22" t="s">
        <v>0</v>
      </c>
      <c r="U18" s="24"/>
      <c r="V18" s="29" t="s">
        <v>103</v>
      </c>
      <c r="W18" s="39" t="s">
        <v>31</v>
      </c>
      <c r="X18" s="38">
        <v>10</v>
      </c>
      <c r="Y18" s="4">
        <v>8</v>
      </c>
      <c r="Z18" s="4">
        <v>0</v>
      </c>
      <c r="AA18" s="4">
        <v>2</v>
      </c>
      <c r="AB18" s="38">
        <v>29</v>
      </c>
      <c r="AC18" s="38">
        <v>7</v>
      </c>
      <c r="AD18" s="4">
        <v>22</v>
      </c>
      <c r="AE18" s="38">
        <v>24</v>
      </c>
      <c r="AF18" s="5">
        <v>2</v>
      </c>
      <c r="AG18" s="4">
        <v>3</v>
      </c>
      <c r="AH18" s="4">
        <v>8</v>
      </c>
      <c r="AI18" s="6">
        <v>4</v>
      </c>
      <c r="AO18">
        <v>10</v>
      </c>
      <c r="AP18">
        <v>8</v>
      </c>
      <c r="AQ18">
        <v>0</v>
      </c>
      <c r="AR18">
        <v>2</v>
      </c>
      <c r="AS18">
        <v>29</v>
      </c>
      <c r="AT18">
        <v>7</v>
      </c>
      <c r="AU18">
        <v>22</v>
      </c>
      <c r="AV18">
        <v>24</v>
      </c>
    </row>
    <row r="19" spans="1:48" ht="12.75">
      <c r="A19" s="16"/>
      <c r="O19" s="26">
        <v>2</v>
      </c>
      <c r="P19" s="20" t="s">
        <v>134</v>
      </c>
      <c r="Q19" s="20" t="s">
        <v>43</v>
      </c>
      <c r="R19" s="27" t="s">
        <v>17</v>
      </c>
      <c r="S19" s="30">
        <v>0.5833333333333334</v>
      </c>
      <c r="T19" s="24" t="s">
        <v>20</v>
      </c>
      <c r="U19" s="24"/>
      <c r="V19" s="29" t="s">
        <v>104</v>
      </c>
      <c r="W19" s="39" t="s">
        <v>34</v>
      </c>
      <c r="X19" s="38">
        <v>11</v>
      </c>
      <c r="Y19" s="4">
        <v>8</v>
      </c>
      <c r="Z19" s="4">
        <v>0</v>
      </c>
      <c r="AA19" s="4">
        <v>3</v>
      </c>
      <c r="AB19" s="38">
        <v>39</v>
      </c>
      <c r="AC19" s="38">
        <v>27</v>
      </c>
      <c r="AD19" s="4">
        <v>12</v>
      </c>
      <c r="AE19" s="38">
        <v>24</v>
      </c>
      <c r="AF19" s="5">
        <v>3</v>
      </c>
      <c r="AG19" s="4">
        <v>3</v>
      </c>
      <c r="AH19" s="4">
        <v>8</v>
      </c>
      <c r="AI19" s="6">
        <v>13</v>
      </c>
      <c r="AO19">
        <v>10</v>
      </c>
      <c r="AP19">
        <v>8</v>
      </c>
      <c r="AQ19">
        <v>0</v>
      </c>
      <c r="AR19">
        <v>2</v>
      </c>
      <c r="AS19">
        <v>38</v>
      </c>
      <c r="AT19">
        <v>23</v>
      </c>
      <c r="AU19">
        <v>15</v>
      </c>
      <c r="AV19">
        <v>24</v>
      </c>
    </row>
    <row r="20" spans="1:48" ht="12.75">
      <c r="A20" s="16"/>
      <c r="B20" s="1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 t="s">
        <v>8</v>
      </c>
      <c r="O20" s="26">
        <v>3</v>
      </c>
      <c r="P20" s="20" t="s">
        <v>49</v>
      </c>
      <c r="Q20" s="20" t="s">
        <v>41</v>
      </c>
      <c r="R20" s="27" t="s">
        <v>17</v>
      </c>
      <c r="S20" s="30">
        <v>0.5833333333333334</v>
      </c>
      <c r="T20" s="24" t="s">
        <v>14</v>
      </c>
      <c r="U20" s="24"/>
      <c r="V20" s="29" t="s">
        <v>105</v>
      </c>
      <c r="W20" s="39" t="s">
        <v>32</v>
      </c>
      <c r="X20" s="38">
        <v>11</v>
      </c>
      <c r="Y20" s="4">
        <v>6</v>
      </c>
      <c r="Z20" s="4">
        <v>0</v>
      </c>
      <c r="AA20" s="4">
        <v>5</v>
      </c>
      <c r="AB20" s="38">
        <v>25</v>
      </c>
      <c r="AC20" s="38">
        <v>21</v>
      </c>
      <c r="AD20" s="4">
        <v>4</v>
      </c>
      <c r="AE20" s="38">
        <v>18</v>
      </c>
      <c r="AF20" s="5"/>
      <c r="AG20" s="4"/>
      <c r="AH20" s="4"/>
      <c r="AI20" s="6"/>
      <c r="AO20">
        <v>10</v>
      </c>
      <c r="AP20">
        <v>6</v>
      </c>
      <c r="AQ20">
        <v>0</v>
      </c>
      <c r="AR20">
        <v>4</v>
      </c>
      <c r="AS20">
        <v>25</v>
      </c>
      <c r="AT20">
        <v>17</v>
      </c>
      <c r="AU20">
        <v>8</v>
      </c>
      <c r="AV20">
        <v>18</v>
      </c>
    </row>
    <row r="21" spans="1:48" ht="12.75">
      <c r="A21" s="17" t="s">
        <v>31</v>
      </c>
      <c r="B21" s="10">
        <f>$AO$3</f>
        <v>20</v>
      </c>
      <c r="C21" s="11">
        <f>$AP$3</f>
        <v>16</v>
      </c>
      <c r="D21" s="11">
        <f>$AQ$3</f>
        <v>1</v>
      </c>
      <c r="E21" s="11">
        <f>$AR$3</f>
        <v>3</v>
      </c>
      <c r="F21" s="11">
        <f>$AS$3</f>
        <v>68</v>
      </c>
      <c r="G21" s="11">
        <f>$AT$3</f>
        <v>17</v>
      </c>
      <c r="H21" s="11">
        <f>$AU$3</f>
        <v>51</v>
      </c>
      <c r="I21" s="12">
        <f>$AV$3</f>
        <v>49</v>
      </c>
      <c r="J21">
        <v>3</v>
      </c>
      <c r="L21" s="19"/>
      <c r="O21" s="26">
        <v>4</v>
      </c>
      <c r="P21" s="20" t="s">
        <v>44</v>
      </c>
      <c r="Q21" s="20" t="s">
        <v>45</v>
      </c>
      <c r="R21" s="27" t="s">
        <v>17</v>
      </c>
      <c r="S21" s="30">
        <v>0.5</v>
      </c>
      <c r="T21" s="24" t="s">
        <v>94</v>
      </c>
      <c r="U21" s="24"/>
      <c r="V21" s="29" t="s">
        <v>106</v>
      </c>
      <c r="W21" s="39" t="s">
        <v>33</v>
      </c>
      <c r="X21" s="38">
        <v>11</v>
      </c>
      <c r="Y21" s="4">
        <v>5</v>
      </c>
      <c r="Z21" s="4">
        <v>1</v>
      </c>
      <c r="AA21" s="4">
        <v>5</v>
      </c>
      <c r="AB21" s="38">
        <v>19</v>
      </c>
      <c r="AC21" s="38">
        <v>21</v>
      </c>
      <c r="AD21" s="4">
        <v>-2</v>
      </c>
      <c r="AE21" s="38">
        <v>16</v>
      </c>
      <c r="AF21" s="5"/>
      <c r="AG21" s="4"/>
      <c r="AH21" s="4"/>
      <c r="AI21" s="6"/>
      <c r="AO21">
        <v>10</v>
      </c>
      <c r="AP21">
        <v>4</v>
      </c>
      <c r="AQ21">
        <v>2</v>
      </c>
      <c r="AR21">
        <v>4</v>
      </c>
      <c r="AS21">
        <v>23</v>
      </c>
      <c r="AT21">
        <v>22</v>
      </c>
      <c r="AU21">
        <v>1</v>
      </c>
      <c r="AV21">
        <v>14</v>
      </c>
    </row>
    <row r="22" spans="1:48" ht="12.75">
      <c r="A22" s="14" t="s">
        <v>34</v>
      </c>
      <c r="B22" s="5">
        <f>$AO$4</f>
        <v>20</v>
      </c>
      <c r="C22" s="4">
        <f>$AP$4</f>
        <v>16</v>
      </c>
      <c r="D22" s="4">
        <f>$AQ$4</f>
        <v>0</v>
      </c>
      <c r="E22" s="4">
        <f>$AR$4</f>
        <v>4</v>
      </c>
      <c r="F22" s="4">
        <f>$AS$4</f>
        <v>66</v>
      </c>
      <c r="G22" s="4">
        <f>$AT$4</f>
        <v>33</v>
      </c>
      <c r="H22" s="4">
        <f>$AU$4</f>
        <v>33</v>
      </c>
      <c r="I22" s="6">
        <f>$AV$4</f>
        <v>48</v>
      </c>
      <c r="J22">
        <v>4</v>
      </c>
      <c r="O22" s="26">
        <v>5</v>
      </c>
      <c r="P22" s="20" t="s">
        <v>48</v>
      </c>
      <c r="Q22" s="20" t="s">
        <v>42</v>
      </c>
      <c r="R22" s="27" t="s">
        <v>17</v>
      </c>
      <c r="S22" s="30">
        <v>0.5</v>
      </c>
      <c r="T22" s="24" t="s">
        <v>20</v>
      </c>
      <c r="U22" s="24"/>
      <c r="V22" s="40" t="s">
        <v>155</v>
      </c>
      <c r="W22" s="39" t="s">
        <v>38</v>
      </c>
      <c r="X22" s="38">
        <v>11</v>
      </c>
      <c r="Y22" s="4">
        <v>4</v>
      </c>
      <c r="Z22" s="4">
        <v>3</v>
      </c>
      <c r="AA22" s="4">
        <v>4</v>
      </c>
      <c r="AB22" s="38">
        <v>17</v>
      </c>
      <c r="AC22" s="38">
        <v>26</v>
      </c>
      <c r="AD22" s="4">
        <v>-9</v>
      </c>
      <c r="AE22" s="38">
        <v>15</v>
      </c>
      <c r="AF22" s="5"/>
      <c r="AG22" s="4"/>
      <c r="AH22" s="4"/>
      <c r="AI22" s="6"/>
      <c r="AO22">
        <v>10</v>
      </c>
      <c r="AP22">
        <v>5</v>
      </c>
      <c r="AQ22">
        <v>1</v>
      </c>
      <c r="AR22">
        <v>4</v>
      </c>
      <c r="AS22">
        <v>18</v>
      </c>
      <c r="AT22">
        <v>17</v>
      </c>
      <c r="AU22">
        <v>1</v>
      </c>
      <c r="AV22">
        <v>16</v>
      </c>
    </row>
    <row r="23" spans="1:48" ht="12.75">
      <c r="A23" s="14" t="s">
        <v>137</v>
      </c>
      <c r="B23" s="5">
        <f>$AO$2</f>
        <v>20</v>
      </c>
      <c r="C23" s="4">
        <f>$AP$2</f>
        <v>13</v>
      </c>
      <c r="D23" s="4">
        <f>$AQ$2</f>
        <v>0</v>
      </c>
      <c r="E23" s="4">
        <f>$AR$2</f>
        <v>7</v>
      </c>
      <c r="F23" s="4">
        <f>$AS$2</f>
        <v>64</v>
      </c>
      <c r="G23" s="4">
        <f>$AT$2</f>
        <v>37</v>
      </c>
      <c r="H23" s="4">
        <f>$AU$2</f>
        <v>27</v>
      </c>
      <c r="I23" s="6">
        <f>$AV$2</f>
        <v>39</v>
      </c>
      <c r="J23">
        <v>2</v>
      </c>
      <c r="O23" s="26">
        <v>6</v>
      </c>
      <c r="P23" s="20" t="s">
        <v>46</v>
      </c>
      <c r="Q23" s="20" t="s">
        <v>28</v>
      </c>
      <c r="R23" s="27" t="s">
        <v>17</v>
      </c>
      <c r="S23" s="30">
        <v>0.5833333333333334</v>
      </c>
      <c r="T23" s="24" t="s">
        <v>132</v>
      </c>
      <c r="U23" s="24"/>
      <c r="V23" s="29" t="s">
        <v>156</v>
      </c>
      <c r="W23" s="39" t="s">
        <v>36</v>
      </c>
      <c r="X23" s="38">
        <v>11</v>
      </c>
      <c r="Y23" s="4">
        <v>4</v>
      </c>
      <c r="Z23" s="4">
        <v>2</v>
      </c>
      <c r="AA23" s="4">
        <v>5</v>
      </c>
      <c r="AB23" s="38">
        <v>23</v>
      </c>
      <c r="AC23" s="38">
        <v>23</v>
      </c>
      <c r="AD23" s="4">
        <v>0</v>
      </c>
      <c r="AE23" s="38">
        <v>14</v>
      </c>
      <c r="AF23" s="5"/>
      <c r="AG23" s="4"/>
      <c r="AH23" s="4"/>
      <c r="AI23" s="6"/>
      <c r="AO23">
        <v>10</v>
      </c>
      <c r="AP23">
        <v>3</v>
      </c>
      <c r="AQ23">
        <v>1</v>
      </c>
      <c r="AR23">
        <v>6</v>
      </c>
      <c r="AS23">
        <v>9</v>
      </c>
      <c r="AT23">
        <v>21</v>
      </c>
      <c r="AU23">
        <v>-12</v>
      </c>
      <c r="AV23">
        <v>10</v>
      </c>
    </row>
    <row r="24" spans="1:48" ht="12.75">
      <c r="A24" s="14" t="s">
        <v>33</v>
      </c>
      <c r="B24" s="5">
        <f>$AO$7</f>
        <v>20</v>
      </c>
      <c r="C24" s="4">
        <f>$AP$7</f>
        <v>11</v>
      </c>
      <c r="D24" s="4">
        <f>$AQ$7</f>
        <v>1</v>
      </c>
      <c r="E24" s="4">
        <f>$AR$7</f>
        <v>8</v>
      </c>
      <c r="F24" s="4">
        <f>$AS$7</f>
        <v>49</v>
      </c>
      <c r="G24" s="4">
        <f>$AT$7</f>
        <v>31</v>
      </c>
      <c r="H24" s="4">
        <f>$AU$7</f>
        <v>18</v>
      </c>
      <c r="I24" s="6">
        <f>$AV$7</f>
        <v>34</v>
      </c>
      <c r="J24">
        <v>7</v>
      </c>
      <c r="U24" s="24"/>
      <c r="V24" s="29" t="s">
        <v>108</v>
      </c>
      <c r="W24" s="39" t="s">
        <v>35</v>
      </c>
      <c r="X24" s="38">
        <v>11</v>
      </c>
      <c r="Y24" s="4">
        <v>4</v>
      </c>
      <c r="Z24" s="4">
        <v>1</v>
      </c>
      <c r="AA24" s="4">
        <v>6</v>
      </c>
      <c r="AB24" s="38">
        <v>13</v>
      </c>
      <c r="AC24" s="38">
        <v>19</v>
      </c>
      <c r="AD24" s="4">
        <v>-6</v>
      </c>
      <c r="AE24" s="38">
        <v>13</v>
      </c>
      <c r="AF24" s="5">
        <v>1</v>
      </c>
      <c r="AG24" s="4">
        <v>1</v>
      </c>
      <c r="AH24" s="4">
        <v>1</v>
      </c>
      <c r="AI24" s="6">
        <v>1</v>
      </c>
      <c r="AO24">
        <v>10</v>
      </c>
      <c r="AP24">
        <v>2</v>
      </c>
      <c r="AQ24">
        <v>0</v>
      </c>
      <c r="AR24">
        <v>8</v>
      </c>
      <c r="AS24">
        <v>13</v>
      </c>
      <c r="AT24">
        <v>31</v>
      </c>
      <c r="AU24">
        <v>-18</v>
      </c>
      <c r="AV24">
        <v>6</v>
      </c>
    </row>
    <row r="25" spans="1:48" ht="12.75">
      <c r="A25" s="14" t="s">
        <v>38</v>
      </c>
      <c r="B25" s="5">
        <f>$AO$12</f>
        <v>20</v>
      </c>
      <c r="C25" s="4">
        <f>$AP$12</f>
        <v>9</v>
      </c>
      <c r="D25" s="4">
        <f>$AQ$12</f>
        <v>4</v>
      </c>
      <c r="E25" s="4">
        <f>$AR$12</f>
        <v>7</v>
      </c>
      <c r="F25" s="4">
        <f>$AS$12</f>
        <v>42</v>
      </c>
      <c r="G25" s="4">
        <f>$AT$12</f>
        <v>41</v>
      </c>
      <c r="H25" s="4">
        <f>$AU$12</f>
        <v>1</v>
      </c>
      <c r="I25" s="6">
        <f>$AV$12</f>
        <v>31</v>
      </c>
      <c r="J25">
        <v>12</v>
      </c>
      <c r="U25" s="24"/>
      <c r="V25" s="29" t="s">
        <v>98</v>
      </c>
      <c r="W25" s="39" t="s">
        <v>26</v>
      </c>
      <c r="X25" s="38">
        <v>11</v>
      </c>
      <c r="Y25" s="4">
        <v>4</v>
      </c>
      <c r="Z25" s="4">
        <v>1</v>
      </c>
      <c r="AA25" s="4">
        <v>6</v>
      </c>
      <c r="AB25" s="38">
        <v>13</v>
      </c>
      <c r="AC25" s="38">
        <v>22</v>
      </c>
      <c r="AD25" s="4">
        <v>-9</v>
      </c>
      <c r="AE25" s="38">
        <v>13</v>
      </c>
      <c r="AF25" s="5">
        <v>1</v>
      </c>
      <c r="AG25" s="4">
        <v>1</v>
      </c>
      <c r="AH25" s="4">
        <v>1</v>
      </c>
      <c r="AI25" s="6">
        <v>1</v>
      </c>
      <c r="AO25">
        <v>10</v>
      </c>
      <c r="AP25">
        <v>0</v>
      </c>
      <c r="AQ25">
        <v>2</v>
      </c>
      <c r="AR25">
        <v>8</v>
      </c>
      <c r="AS25">
        <v>5</v>
      </c>
      <c r="AT25">
        <v>23</v>
      </c>
      <c r="AU25">
        <v>-18</v>
      </c>
      <c r="AV25">
        <v>2</v>
      </c>
    </row>
    <row r="26" spans="1:48" ht="12.75">
      <c r="A26" s="14" t="s">
        <v>26</v>
      </c>
      <c r="B26" s="5">
        <f>$AO$8</f>
        <v>20</v>
      </c>
      <c r="C26" s="4">
        <f>$AP$8</f>
        <v>9</v>
      </c>
      <c r="D26" s="4">
        <f>$AQ$8</f>
        <v>1</v>
      </c>
      <c r="E26" s="4">
        <f>$AR$8</f>
        <v>10</v>
      </c>
      <c r="F26" s="4">
        <f>$AS$8</f>
        <v>26</v>
      </c>
      <c r="G26" s="4">
        <f>$AT$8</f>
        <v>41</v>
      </c>
      <c r="H26" s="4">
        <f>$AU$8</f>
        <v>-15</v>
      </c>
      <c r="I26" s="6">
        <f>$AV$8</f>
        <v>28</v>
      </c>
      <c r="J26">
        <v>8</v>
      </c>
      <c r="U26" s="24"/>
      <c r="V26" s="29" t="s">
        <v>97</v>
      </c>
      <c r="W26" s="39" t="s">
        <v>37</v>
      </c>
      <c r="X26" s="38">
        <v>11</v>
      </c>
      <c r="Y26" s="4">
        <v>2</v>
      </c>
      <c r="Z26" s="4">
        <v>0</v>
      </c>
      <c r="AA26" s="4">
        <v>9</v>
      </c>
      <c r="AB26" s="38">
        <v>14</v>
      </c>
      <c r="AC26" s="38">
        <v>35</v>
      </c>
      <c r="AD26" s="4">
        <v>-21</v>
      </c>
      <c r="AE26" s="38">
        <v>6</v>
      </c>
      <c r="AF26" s="5"/>
      <c r="AG26" s="4"/>
      <c r="AH26" s="4"/>
      <c r="AI26" s="6"/>
      <c r="AO26">
        <v>10</v>
      </c>
      <c r="AP26">
        <v>3</v>
      </c>
      <c r="AQ26">
        <v>1</v>
      </c>
      <c r="AR26">
        <v>6</v>
      </c>
      <c r="AS26">
        <v>12</v>
      </c>
      <c r="AT26">
        <v>19</v>
      </c>
      <c r="AU26">
        <v>-7</v>
      </c>
      <c r="AV26">
        <v>10</v>
      </c>
    </row>
    <row r="27" spans="1:48" ht="12.75">
      <c r="A27" s="14" t="s">
        <v>32</v>
      </c>
      <c r="B27" s="5">
        <f>$AO$5</f>
        <v>20</v>
      </c>
      <c r="C27" s="4">
        <f>$AP$5</f>
        <v>9</v>
      </c>
      <c r="D27" s="4">
        <f>$AQ$5</f>
        <v>1</v>
      </c>
      <c r="E27" s="4">
        <f>$AR$5</f>
        <v>10</v>
      </c>
      <c r="F27" s="4">
        <f>$AS$5</f>
        <v>36</v>
      </c>
      <c r="G27" s="4">
        <f>$AT$5</f>
        <v>40</v>
      </c>
      <c r="H27" s="4">
        <f>$AU$5</f>
        <v>-4</v>
      </c>
      <c r="I27" s="6">
        <f>$AV$5</f>
        <v>28</v>
      </c>
      <c r="J27">
        <v>5</v>
      </c>
      <c r="K27" s="26"/>
      <c r="L27" s="19"/>
      <c r="U27" s="24"/>
      <c r="V27" s="29" t="s">
        <v>102</v>
      </c>
      <c r="W27" s="41" t="s">
        <v>39</v>
      </c>
      <c r="X27" s="38">
        <v>11</v>
      </c>
      <c r="Y27" s="8">
        <v>1</v>
      </c>
      <c r="Z27" s="8">
        <v>2</v>
      </c>
      <c r="AA27" s="8">
        <v>8</v>
      </c>
      <c r="AB27" s="38">
        <v>9</v>
      </c>
      <c r="AC27" s="38">
        <v>24</v>
      </c>
      <c r="AD27" s="8">
        <v>-15</v>
      </c>
      <c r="AE27" s="38">
        <v>5</v>
      </c>
      <c r="AF27" s="7"/>
      <c r="AG27" s="8"/>
      <c r="AH27" s="8"/>
      <c r="AI27" s="9"/>
      <c r="AO27">
        <v>10</v>
      </c>
      <c r="AP27">
        <v>3</v>
      </c>
      <c r="AQ27">
        <v>3</v>
      </c>
      <c r="AR27">
        <v>4</v>
      </c>
      <c r="AS27">
        <v>13</v>
      </c>
      <c r="AT27">
        <v>26</v>
      </c>
      <c r="AU27">
        <v>-13</v>
      </c>
      <c r="AV27">
        <v>12</v>
      </c>
    </row>
    <row r="28" spans="1:21" ht="12.75">
      <c r="A28" s="25" t="s">
        <v>36</v>
      </c>
      <c r="B28" s="5">
        <f>$AO$6</f>
        <v>20</v>
      </c>
      <c r="C28" s="4">
        <f>$AP$6</f>
        <v>7</v>
      </c>
      <c r="D28" s="4">
        <f>$AQ$6</f>
        <v>4</v>
      </c>
      <c r="E28" s="4">
        <f>$AR$6</f>
        <v>9</v>
      </c>
      <c r="F28" s="4">
        <f>$AS$6</f>
        <v>46</v>
      </c>
      <c r="G28" s="4">
        <f>$AT$6</f>
        <v>46</v>
      </c>
      <c r="H28" s="4">
        <f>$AU$6</f>
        <v>0</v>
      </c>
      <c r="I28" s="6">
        <f>$AV$6</f>
        <v>25</v>
      </c>
      <c r="J28">
        <v>6</v>
      </c>
      <c r="K28" s="26"/>
      <c r="L28" s="19"/>
      <c r="O28" s="26"/>
      <c r="P28" s="20"/>
      <c r="Q28" s="20"/>
      <c r="R28" s="22"/>
      <c r="S28" s="22"/>
      <c r="U28" s="24"/>
    </row>
    <row r="29" spans="1:35" ht="12.75">
      <c r="A29" s="25" t="s">
        <v>35</v>
      </c>
      <c r="B29" s="5">
        <f>$AO$11</f>
        <v>20</v>
      </c>
      <c r="C29" s="4">
        <f>$AP$11</f>
        <v>6</v>
      </c>
      <c r="D29" s="4">
        <f>$AQ$11</f>
        <v>1</v>
      </c>
      <c r="E29" s="4">
        <f>$AR$11</f>
        <v>13</v>
      </c>
      <c r="F29" s="4">
        <f>$AS$11</f>
        <v>26</v>
      </c>
      <c r="G29" s="4">
        <f>$AT$11</f>
        <v>49</v>
      </c>
      <c r="H29" s="4">
        <f>$AU$11</f>
        <v>-23</v>
      </c>
      <c r="I29" s="6">
        <f>$AV$11</f>
        <v>19</v>
      </c>
      <c r="J29">
        <v>11</v>
      </c>
      <c r="O29" s="26" t="s">
        <v>114</v>
      </c>
      <c r="P29" s="19" t="s">
        <v>195</v>
      </c>
      <c r="R29" s="28" t="s">
        <v>52</v>
      </c>
      <c r="S29" s="28" t="s">
        <v>51</v>
      </c>
      <c r="T29" s="28" t="s">
        <v>50</v>
      </c>
      <c r="U29" s="24"/>
      <c r="X29" s="1" t="s">
        <v>1</v>
      </c>
      <c r="Y29" s="2" t="s">
        <v>2</v>
      </c>
      <c r="Z29" s="2" t="s">
        <v>3</v>
      </c>
      <c r="AA29" s="2" t="s">
        <v>4</v>
      </c>
      <c r="AB29" s="2" t="s">
        <v>5</v>
      </c>
      <c r="AC29" s="2" t="s">
        <v>6</v>
      </c>
      <c r="AD29" s="2" t="s">
        <v>7</v>
      </c>
      <c r="AE29" s="3" t="s">
        <v>8</v>
      </c>
      <c r="AF29" s="34" t="s">
        <v>63</v>
      </c>
      <c r="AG29" s="35" t="s">
        <v>64</v>
      </c>
      <c r="AH29" s="35" t="s">
        <v>65</v>
      </c>
      <c r="AI29" s="36" t="s">
        <v>66</v>
      </c>
    </row>
    <row r="30" spans="1:35" ht="12.75">
      <c r="A30" s="14" t="s">
        <v>37</v>
      </c>
      <c r="B30" s="5">
        <f>$AO$9</f>
        <v>20</v>
      </c>
      <c r="C30" s="4">
        <f>$AP$9</f>
        <v>4</v>
      </c>
      <c r="D30" s="4">
        <f>$AQ$9</f>
        <v>0</v>
      </c>
      <c r="E30" s="4">
        <f>$AR$9</f>
        <v>16</v>
      </c>
      <c r="F30" s="4">
        <f>$AS$9</f>
        <v>26</v>
      </c>
      <c r="G30" s="4">
        <f>$AT$9</f>
        <v>73</v>
      </c>
      <c r="H30" s="4">
        <f>$AU$9</f>
        <v>-47</v>
      </c>
      <c r="I30" s="6">
        <f>$AV$9</f>
        <v>12</v>
      </c>
      <c r="J30">
        <v>9</v>
      </c>
      <c r="U30" s="24"/>
      <c r="V30" s="29" t="s">
        <v>67</v>
      </c>
      <c r="W30" s="37" t="s">
        <v>137</v>
      </c>
      <c r="X30" s="38">
        <v>12</v>
      </c>
      <c r="Y30" s="11">
        <v>9</v>
      </c>
      <c r="Z30" s="11">
        <v>0</v>
      </c>
      <c r="AA30" s="11">
        <v>3</v>
      </c>
      <c r="AB30" s="38">
        <v>38</v>
      </c>
      <c r="AC30" s="38">
        <v>17</v>
      </c>
      <c r="AD30" s="11">
        <v>21</v>
      </c>
      <c r="AE30" s="38">
        <v>27</v>
      </c>
      <c r="AF30" s="10">
        <v>2</v>
      </c>
      <c r="AG30" s="11">
        <v>3</v>
      </c>
      <c r="AH30" s="11" t="s">
        <v>210</v>
      </c>
      <c r="AI30" s="12" t="s">
        <v>212</v>
      </c>
    </row>
    <row r="31" spans="1:35" ht="12.75">
      <c r="A31" s="15" t="s">
        <v>39</v>
      </c>
      <c r="B31" s="7">
        <f>$AO$10</f>
        <v>20</v>
      </c>
      <c r="C31" s="8">
        <f>$AP$10</f>
        <v>1</v>
      </c>
      <c r="D31" s="8">
        <f>$AQ$10</f>
        <v>3</v>
      </c>
      <c r="E31" s="8">
        <f>$AR$10</f>
        <v>16</v>
      </c>
      <c r="F31" s="8">
        <f>$AS$10</f>
        <v>16</v>
      </c>
      <c r="G31" s="8">
        <f>$AT$10</f>
        <v>63</v>
      </c>
      <c r="H31" s="8">
        <f>$AU$10</f>
        <v>-47</v>
      </c>
      <c r="I31" s="9">
        <f>$AV$10</f>
        <v>6</v>
      </c>
      <c r="J31">
        <v>10</v>
      </c>
      <c r="O31" s="26">
        <v>1</v>
      </c>
      <c r="P31" s="20" t="s">
        <v>46</v>
      </c>
      <c r="Q31" s="22" t="s">
        <v>0</v>
      </c>
      <c r="R31" s="22" t="s">
        <v>0</v>
      </c>
      <c r="S31" s="22" t="s">
        <v>0</v>
      </c>
      <c r="T31" s="22" t="s">
        <v>0</v>
      </c>
      <c r="U31" s="24"/>
      <c r="V31" s="40" t="s">
        <v>82</v>
      </c>
      <c r="W31" s="39" t="s">
        <v>34</v>
      </c>
      <c r="X31" s="38">
        <v>12</v>
      </c>
      <c r="Y31" s="4">
        <v>9</v>
      </c>
      <c r="Z31" s="4">
        <v>0</v>
      </c>
      <c r="AA31" s="4">
        <v>3</v>
      </c>
      <c r="AB31" s="38">
        <v>41</v>
      </c>
      <c r="AC31" s="38">
        <v>27</v>
      </c>
      <c r="AD31" s="4">
        <v>14</v>
      </c>
      <c r="AE31" s="38">
        <v>27</v>
      </c>
      <c r="AF31" s="5">
        <v>2</v>
      </c>
      <c r="AG31" s="4">
        <v>3</v>
      </c>
      <c r="AH31" s="4" t="s">
        <v>211</v>
      </c>
      <c r="AI31" s="6" t="s">
        <v>213</v>
      </c>
    </row>
    <row r="32" spans="15:35" ht="12.75">
      <c r="O32" s="26">
        <v>2</v>
      </c>
      <c r="P32" s="20" t="s">
        <v>28</v>
      </c>
      <c r="Q32" s="20" t="s">
        <v>48</v>
      </c>
      <c r="R32" s="22" t="s">
        <v>53</v>
      </c>
      <c r="S32" s="30">
        <v>0.6666666666666666</v>
      </c>
      <c r="T32" s="24" t="s">
        <v>24</v>
      </c>
      <c r="U32" s="24"/>
      <c r="V32" s="29" t="s">
        <v>104</v>
      </c>
      <c r="W32" s="39" t="s">
        <v>31</v>
      </c>
      <c r="X32" s="38">
        <v>11</v>
      </c>
      <c r="Y32" s="4">
        <v>8</v>
      </c>
      <c r="Z32" s="4">
        <v>0</v>
      </c>
      <c r="AA32" s="4">
        <v>3</v>
      </c>
      <c r="AB32" s="38">
        <v>29</v>
      </c>
      <c r="AC32" s="38">
        <v>9</v>
      </c>
      <c r="AD32" s="4">
        <v>20</v>
      </c>
      <c r="AE32" s="38">
        <v>24</v>
      </c>
      <c r="AF32" s="5"/>
      <c r="AG32" s="4"/>
      <c r="AH32" s="4"/>
      <c r="AI32" s="6"/>
    </row>
    <row r="33" spans="6:35" ht="12.75">
      <c r="F33">
        <f>SUM(F21:F31)</f>
        <v>465</v>
      </c>
      <c r="G33">
        <f>SUM(G21:G31)</f>
        <v>471</v>
      </c>
      <c r="O33" s="26">
        <v>3</v>
      </c>
      <c r="P33" s="20" t="s">
        <v>42</v>
      </c>
      <c r="Q33" s="20" t="s">
        <v>44</v>
      </c>
      <c r="R33" s="27" t="s">
        <v>17</v>
      </c>
      <c r="S33" s="30">
        <v>0.5833333333333334</v>
      </c>
      <c r="T33" s="24" t="s">
        <v>23</v>
      </c>
      <c r="U33" s="24"/>
      <c r="V33" s="40" t="s">
        <v>84</v>
      </c>
      <c r="W33" s="39" t="s">
        <v>33</v>
      </c>
      <c r="X33" s="38">
        <v>12</v>
      </c>
      <c r="Y33" s="4">
        <v>6</v>
      </c>
      <c r="Z33" s="4">
        <v>1</v>
      </c>
      <c r="AA33" s="4">
        <v>5</v>
      </c>
      <c r="AB33" s="38">
        <v>21</v>
      </c>
      <c r="AC33" s="38">
        <v>21</v>
      </c>
      <c r="AD33" s="4">
        <v>0</v>
      </c>
      <c r="AE33" s="38">
        <v>19</v>
      </c>
      <c r="AF33" s="5"/>
      <c r="AG33" s="4"/>
      <c r="AH33" s="4"/>
      <c r="AI33" s="6"/>
    </row>
    <row r="34" spans="1:35" ht="12.75">
      <c r="A34" s="53"/>
      <c r="F34" s="54"/>
      <c r="I34" s="31"/>
      <c r="O34" s="26">
        <v>4</v>
      </c>
      <c r="P34" s="20" t="s">
        <v>45</v>
      </c>
      <c r="Q34" s="20" t="s">
        <v>49</v>
      </c>
      <c r="R34" s="27" t="s">
        <v>17</v>
      </c>
      <c r="S34" s="30">
        <v>0.5833333333333334</v>
      </c>
      <c r="T34" s="24" t="s">
        <v>15</v>
      </c>
      <c r="U34" s="24"/>
      <c r="V34" s="40" t="s">
        <v>89</v>
      </c>
      <c r="W34" s="39" t="s">
        <v>38</v>
      </c>
      <c r="X34" s="38">
        <v>12</v>
      </c>
      <c r="Y34" s="4">
        <v>5</v>
      </c>
      <c r="Z34" s="4">
        <v>3</v>
      </c>
      <c r="AA34" s="4">
        <v>4</v>
      </c>
      <c r="AB34" s="38">
        <v>19</v>
      </c>
      <c r="AC34" s="38">
        <v>26</v>
      </c>
      <c r="AD34" s="4">
        <v>-7</v>
      </c>
      <c r="AE34" s="38">
        <v>18</v>
      </c>
      <c r="AF34" s="5">
        <v>2</v>
      </c>
      <c r="AG34" s="4">
        <v>3</v>
      </c>
      <c r="AH34" s="4" t="s">
        <v>215</v>
      </c>
      <c r="AI34" s="6" t="s">
        <v>216</v>
      </c>
    </row>
    <row r="35" spans="1:35" ht="12.75">
      <c r="A35" s="53"/>
      <c r="F35" s="54"/>
      <c r="O35" s="26">
        <v>5</v>
      </c>
      <c r="P35" s="20" t="s">
        <v>41</v>
      </c>
      <c r="Q35" s="20" t="s">
        <v>134</v>
      </c>
      <c r="R35" s="27" t="s">
        <v>17</v>
      </c>
      <c r="S35" s="30">
        <v>0.5833333333333334</v>
      </c>
      <c r="T35" s="24" t="s">
        <v>121</v>
      </c>
      <c r="U35" s="24"/>
      <c r="V35" s="29" t="s">
        <v>96</v>
      </c>
      <c r="W35" s="39" t="s">
        <v>32</v>
      </c>
      <c r="X35" s="38">
        <v>12</v>
      </c>
      <c r="Y35" s="4">
        <v>6</v>
      </c>
      <c r="Z35" s="4">
        <v>0</v>
      </c>
      <c r="AA35" s="4">
        <v>6</v>
      </c>
      <c r="AB35" s="38">
        <v>25</v>
      </c>
      <c r="AC35" s="38">
        <v>24</v>
      </c>
      <c r="AD35" s="4">
        <v>1</v>
      </c>
      <c r="AE35" s="38">
        <v>18</v>
      </c>
      <c r="AF35" s="5">
        <v>2</v>
      </c>
      <c r="AG35" s="4">
        <v>3</v>
      </c>
      <c r="AH35" s="4" t="s">
        <v>217</v>
      </c>
      <c r="AI35" s="6" t="s">
        <v>218</v>
      </c>
    </row>
    <row r="36" spans="1:35" ht="12.75">
      <c r="A36" s="53"/>
      <c r="F36" s="54"/>
      <c r="I36" s="31"/>
      <c r="O36" s="26">
        <v>6</v>
      </c>
      <c r="P36" s="20" t="s">
        <v>43</v>
      </c>
      <c r="Q36" s="20" t="s">
        <v>40</v>
      </c>
      <c r="R36" s="22" t="s">
        <v>53</v>
      </c>
      <c r="S36" s="30">
        <v>0.6666666666666666</v>
      </c>
      <c r="T36" s="24" t="s">
        <v>23</v>
      </c>
      <c r="U36" s="24"/>
      <c r="V36" s="40" t="s">
        <v>68</v>
      </c>
      <c r="W36" s="39" t="s">
        <v>26</v>
      </c>
      <c r="X36" s="38">
        <v>12</v>
      </c>
      <c r="Y36" s="4">
        <v>5</v>
      </c>
      <c r="Z36" s="4">
        <v>1</v>
      </c>
      <c r="AA36" s="4">
        <v>6</v>
      </c>
      <c r="AB36" s="38">
        <v>16</v>
      </c>
      <c r="AC36" s="38">
        <v>24</v>
      </c>
      <c r="AD36" s="4">
        <v>-8</v>
      </c>
      <c r="AE36" s="38">
        <v>16</v>
      </c>
      <c r="AF36" s="5"/>
      <c r="AG36" s="4"/>
      <c r="AH36" s="4"/>
      <c r="AI36" s="6"/>
    </row>
    <row r="37" spans="15:35" ht="12.75">
      <c r="O37" s="26"/>
      <c r="P37" s="20"/>
      <c r="Q37" s="22"/>
      <c r="R37" s="22"/>
      <c r="S37" s="22"/>
      <c r="T37" s="22"/>
      <c r="U37" s="24"/>
      <c r="V37" s="29" t="s">
        <v>69</v>
      </c>
      <c r="W37" s="39" t="s">
        <v>36</v>
      </c>
      <c r="X37" s="38">
        <v>12</v>
      </c>
      <c r="Y37" s="4">
        <v>4</v>
      </c>
      <c r="Z37" s="4">
        <v>2</v>
      </c>
      <c r="AA37" s="4">
        <v>6</v>
      </c>
      <c r="AB37" s="38">
        <v>23</v>
      </c>
      <c r="AC37" s="38">
        <v>25</v>
      </c>
      <c r="AD37" s="4">
        <v>-2</v>
      </c>
      <c r="AE37" s="38">
        <v>14</v>
      </c>
      <c r="AF37" s="5"/>
      <c r="AG37" s="4"/>
      <c r="AH37" s="4"/>
      <c r="AI37" s="6"/>
    </row>
    <row r="38" spans="9:35" ht="12.75">
      <c r="I38" s="31"/>
      <c r="O38" s="26"/>
      <c r="P38" s="20"/>
      <c r="Q38" s="20"/>
      <c r="R38" s="22"/>
      <c r="S38" s="22"/>
      <c r="U38" s="24"/>
      <c r="V38" s="29" t="s">
        <v>86</v>
      </c>
      <c r="W38" s="39" t="s">
        <v>35</v>
      </c>
      <c r="X38" s="38">
        <v>12</v>
      </c>
      <c r="Y38" s="4">
        <v>4</v>
      </c>
      <c r="Z38" s="4">
        <v>1</v>
      </c>
      <c r="AA38" s="4">
        <v>7</v>
      </c>
      <c r="AB38" s="38">
        <v>13</v>
      </c>
      <c r="AC38" s="38">
        <v>21</v>
      </c>
      <c r="AD38" s="4">
        <v>-8</v>
      </c>
      <c r="AE38" s="38">
        <v>13</v>
      </c>
      <c r="AF38" s="5"/>
      <c r="AG38" s="4"/>
      <c r="AH38" s="4"/>
      <c r="AI38" s="6"/>
    </row>
    <row r="39" spans="15:35" ht="12.75">
      <c r="O39" s="26"/>
      <c r="P39" s="20"/>
      <c r="Q39" s="20"/>
      <c r="R39" s="27"/>
      <c r="S39" s="22"/>
      <c r="U39" s="24"/>
      <c r="V39" s="29" t="s">
        <v>97</v>
      </c>
      <c r="W39" s="39" t="s">
        <v>37</v>
      </c>
      <c r="X39" s="38">
        <v>11</v>
      </c>
      <c r="Y39" s="4">
        <v>2</v>
      </c>
      <c r="Z39" s="4">
        <v>0</v>
      </c>
      <c r="AA39" s="4">
        <v>9</v>
      </c>
      <c r="AB39" s="38">
        <v>14</v>
      </c>
      <c r="AC39" s="38">
        <v>35</v>
      </c>
      <c r="AD39" s="4">
        <v>-21</v>
      </c>
      <c r="AE39" s="38">
        <v>6</v>
      </c>
      <c r="AF39" s="5"/>
      <c r="AG39" s="4"/>
      <c r="AH39" s="4"/>
      <c r="AI39" s="6"/>
    </row>
    <row r="40" spans="9:35" ht="12.75">
      <c r="I40" s="31"/>
      <c r="O40" s="26"/>
      <c r="P40" s="20"/>
      <c r="Q40" s="20"/>
      <c r="R40" s="27"/>
      <c r="S40" s="22"/>
      <c r="U40" s="24"/>
      <c r="V40" s="29" t="s">
        <v>102</v>
      </c>
      <c r="W40" s="41" t="s">
        <v>39</v>
      </c>
      <c r="X40" s="38">
        <v>12</v>
      </c>
      <c r="Y40" s="8">
        <v>1</v>
      </c>
      <c r="Z40" s="8">
        <v>2</v>
      </c>
      <c r="AA40" s="8">
        <v>9</v>
      </c>
      <c r="AB40" s="38">
        <v>11</v>
      </c>
      <c r="AC40" s="38">
        <v>27</v>
      </c>
      <c r="AD40" s="8">
        <v>-16</v>
      </c>
      <c r="AE40" s="38">
        <v>5</v>
      </c>
      <c r="AF40" s="7"/>
      <c r="AG40" s="8"/>
      <c r="AH40" s="8"/>
      <c r="AI40" s="9"/>
    </row>
    <row r="41" spans="15:21" ht="12.75">
      <c r="O41" s="26"/>
      <c r="P41" s="20"/>
      <c r="Q41" s="20"/>
      <c r="R41" s="27"/>
      <c r="S41" s="22"/>
      <c r="U41" s="24"/>
    </row>
    <row r="42" spans="9:35" ht="12.75">
      <c r="I42" s="31"/>
      <c r="O42" s="26" t="s">
        <v>115</v>
      </c>
      <c r="P42" s="19" t="s">
        <v>196</v>
      </c>
      <c r="R42" s="28" t="s">
        <v>52</v>
      </c>
      <c r="S42" s="28" t="s">
        <v>51</v>
      </c>
      <c r="T42" s="28" t="s">
        <v>50</v>
      </c>
      <c r="U42" s="24"/>
      <c r="X42" s="1" t="s">
        <v>1</v>
      </c>
      <c r="Y42" s="2" t="s">
        <v>2</v>
      </c>
      <c r="Z42" s="2" t="s">
        <v>3</v>
      </c>
      <c r="AA42" s="2" t="s">
        <v>4</v>
      </c>
      <c r="AB42" s="2" t="s">
        <v>5</v>
      </c>
      <c r="AC42" s="2" t="s">
        <v>6</v>
      </c>
      <c r="AD42" s="2" t="s">
        <v>7</v>
      </c>
      <c r="AE42" s="3" t="s">
        <v>8</v>
      </c>
      <c r="AF42" s="34" t="s">
        <v>63</v>
      </c>
      <c r="AG42" s="35" t="s">
        <v>64</v>
      </c>
      <c r="AH42" s="35" t="s">
        <v>65</v>
      </c>
      <c r="AI42" s="36" t="s">
        <v>66</v>
      </c>
    </row>
    <row r="43" spans="21:35" ht="12.75">
      <c r="U43" s="24"/>
      <c r="V43" s="29" t="s">
        <v>67</v>
      </c>
      <c r="W43" s="37" t="s">
        <v>137</v>
      </c>
      <c r="X43" s="38">
        <v>13</v>
      </c>
      <c r="Y43" s="11">
        <v>10</v>
      </c>
      <c r="Z43" s="11">
        <v>0</v>
      </c>
      <c r="AA43" s="11">
        <v>3</v>
      </c>
      <c r="AB43" s="38">
        <v>40</v>
      </c>
      <c r="AC43" s="38">
        <v>18</v>
      </c>
      <c r="AD43" s="11">
        <v>22</v>
      </c>
      <c r="AE43" s="38">
        <v>30</v>
      </c>
      <c r="AF43" s="10"/>
      <c r="AG43" s="11"/>
      <c r="AH43" s="11"/>
      <c r="AI43" s="12"/>
    </row>
    <row r="44" spans="9:35" ht="12.75">
      <c r="I44" s="31"/>
      <c r="O44" s="26">
        <v>1</v>
      </c>
      <c r="P44" s="22" t="s">
        <v>0</v>
      </c>
      <c r="Q44" s="20" t="s">
        <v>43</v>
      </c>
      <c r="R44" s="22" t="s">
        <v>0</v>
      </c>
      <c r="S44" s="22" t="s">
        <v>0</v>
      </c>
      <c r="T44" s="22" t="s">
        <v>0</v>
      </c>
      <c r="U44" s="24"/>
      <c r="V44" s="40" t="s">
        <v>82</v>
      </c>
      <c r="W44" s="39" t="s">
        <v>31</v>
      </c>
      <c r="X44" s="38">
        <v>12</v>
      </c>
      <c r="Y44" s="4">
        <v>9</v>
      </c>
      <c r="Z44" s="4">
        <v>0</v>
      </c>
      <c r="AA44" s="4">
        <v>3</v>
      </c>
      <c r="AB44" s="38">
        <v>33</v>
      </c>
      <c r="AC44" s="38">
        <v>9</v>
      </c>
      <c r="AD44" s="4">
        <v>24</v>
      </c>
      <c r="AE44" s="38">
        <v>27</v>
      </c>
      <c r="AF44" s="5">
        <v>2</v>
      </c>
      <c r="AG44" s="4">
        <v>3</v>
      </c>
      <c r="AH44" s="4">
        <v>7</v>
      </c>
      <c r="AI44" s="6">
        <v>4</v>
      </c>
    </row>
    <row r="45" spans="15:35" ht="12.75">
      <c r="O45" s="26">
        <v>2</v>
      </c>
      <c r="P45" s="20" t="s">
        <v>40</v>
      </c>
      <c r="Q45" s="20" t="s">
        <v>41</v>
      </c>
      <c r="R45" s="22" t="s">
        <v>53</v>
      </c>
      <c r="S45" s="30">
        <v>0.6666666666666666</v>
      </c>
      <c r="T45" s="24" t="s">
        <v>14</v>
      </c>
      <c r="U45" s="24"/>
      <c r="V45" s="29" t="s">
        <v>104</v>
      </c>
      <c r="W45" s="39" t="s">
        <v>34</v>
      </c>
      <c r="X45" s="38">
        <v>12</v>
      </c>
      <c r="Y45" s="4">
        <v>9</v>
      </c>
      <c r="Z45" s="4">
        <v>0</v>
      </c>
      <c r="AA45" s="4">
        <v>3</v>
      </c>
      <c r="AB45" s="38">
        <v>41</v>
      </c>
      <c r="AC45" s="38">
        <v>27</v>
      </c>
      <c r="AD45" s="4">
        <v>14</v>
      </c>
      <c r="AE45" s="38">
        <v>27</v>
      </c>
      <c r="AF45" s="5">
        <v>2</v>
      </c>
      <c r="AG45" s="4">
        <v>3</v>
      </c>
      <c r="AH45" s="4">
        <v>4</v>
      </c>
      <c r="AI45" s="6">
        <v>7</v>
      </c>
    </row>
    <row r="46" spans="15:35" ht="12.75">
      <c r="O46" s="26">
        <v>3</v>
      </c>
      <c r="P46" s="20" t="s">
        <v>134</v>
      </c>
      <c r="Q46" s="20" t="s">
        <v>45</v>
      </c>
      <c r="R46" s="27" t="s">
        <v>17</v>
      </c>
      <c r="S46" s="30">
        <v>0.5833333333333334</v>
      </c>
      <c r="T46" s="24" t="s">
        <v>91</v>
      </c>
      <c r="U46" s="24"/>
      <c r="V46" s="29" t="s">
        <v>105</v>
      </c>
      <c r="W46" s="39" t="s">
        <v>33</v>
      </c>
      <c r="X46" s="38">
        <v>13</v>
      </c>
      <c r="Y46" s="4">
        <v>7</v>
      </c>
      <c r="Z46" s="4">
        <v>1</v>
      </c>
      <c r="AA46" s="4">
        <v>5</v>
      </c>
      <c r="AB46" s="38">
        <v>24</v>
      </c>
      <c r="AC46" s="38">
        <v>21</v>
      </c>
      <c r="AD46" s="4">
        <v>3</v>
      </c>
      <c r="AE46" s="38">
        <v>22</v>
      </c>
      <c r="AF46" s="5"/>
      <c r="AG46" s="4"/>
      <c r="AH46" s="4"/>
      <c r="AI46" s="6"/>
    </row>
    <row r="47" spans="15:35" ht="12.75">
      <c r="O47" s="26">
        <v>4</v>
      </c>
      <c r="P47" s="20" t="s">
        <v>49</v>
      </c>
      <c r="Q47" s="20" t="s">
        <v>42</v>
      </c>
      <c r="R47" s="27" t="s">
        <v>17</v>
      </c>
      <c r="S47" s="30">
        <v>0.5833333333333334</v>
      </c>
      <c r="T47" s="24" t="s">
        <v>90</v>
      </c>
      <c r="U47" s="24"/>
      <c r="V47" s="40" t="s">
        <v>89</v>
      </c>
      <c r="W47" s="39" t="s">
        <v>26</v>
      </c>
      <c r="X47" s="38">
        <v>13</v>
      </c>
      <c r="Y47" s="4">
        <v>6</v>
      </c>
      <c r="Z47" s="4">
        <v>1</v>
      </c>
      <c r="AA47" s="4">
        <v>6</v>
      </c>
      <c r="AB47" s="38">
        <v>18</v>
      </c>
      <c r="AC47" s="38">
        <v>25</v>
      </c>
      <c r="AD47" s="4">
        <v>-7</v>
      </c>
      <c r="AE47" s="38">
        <v>19</v>
      </c>
      <c r="AF47" s="5"/>
      <c r="AG47" s="4"/>
      <c r="AH47" s="4"/>
      <c r="AI47" s="6"/>
    </row>
    <row r="48" spans="15:35" ht="12.75">
      <c r="O48" s="26">
        <v>5</v>
      </c>
      <c r="P48" s="20" t="s">
        <v>44</v>
      </c>
      <c r="Q48" s="20" t="s">
        <v>28</v>
      </c>
      <c r="R48" s="27" t="s">
        <v>17</v>
      </c>
      <c r="S48" s="30">
        <v>0.4166666666666667</v>
      </c>
      <c r="T48" s="24" t="s">
        <v>22</v>
      </c>
      <c r="U48" s="24"/>
      <c r="V48" s="29" t="s">
        <v>96</v>
      </c>
      <c r="W48" s="39" t="s">
        <v>38</v>
      </c>
      <c r="X48" s="38">
        <v>13</v>
      </c>
      <c r="Y48" s="4">
        <v>5</v>
      </c>
      <c r="Z48" s="4">
        <v>3</v>
      </c>
      <c r="AA48" s="4">
        <v>5</v>
      </c>
      <c r="AB48" s="38">
        <v>19</v>
      </c>
      <c r="AC48" s="38">
        <v>29</v>
      </c>
      <c r="AD48" s="4">
        <v>-10</v>
      </c>
      <c r="AE48" s="38">
        <v>18</v>
      </c>
      <c r="AF48" s="5">
        <v>2</v>
      </c>
      <c r="AG48" s="4">
        <v>3</v>
      </c>
      <c r="AH48" s="4" t="s">
        <v>215</v>
      </c>
      <c r="AI48" s="6" t="s">
        <v>216</v>
      </c>
    </row>
    <row r="49" spans="15:35" ht="12.75">
      <c r="O49" s="26">
        <v>6</v>
      </c>
      <c r="P49" s="20" t="s">
        <v>48</v>
      </c>
      <c r="Q49" s="20" t="s">
        <v>46</v>
      </c>
      <c r="R49" s="27" t="s">
        <v>17</v>
      </c>
      <c r="S49" s="30">
        <v>0.5</v>
      </c>
      <c r="T49" s="24" t="s">
        <v>90</v>
      </c>
      <c r="U49" s="24"/>
      <c r="V49" s="29" t="s">
        <v>156</v>
      </c>
      <c r="W49" s="39" t="s">
        <v>32</v>
      </c>
      <c r="X49" s="38">
        <v>13</v>
      </c>
      <c r="Y49" s="4">
        <v>6</v>
      </c>
      <c r="Z49" s="4">
        <v>0</v>
      </c>
      <c r="AA49" s="4">
        <v>7</v>
      </c>
      <c r="AB49" s="38">
        <v>25</v>
      </c>
      <c r="AC49" s="38">
        <v>28</v>
      </c>
      <c r="AD49" s="4">
        <v>-3</v>
      </c>
      <c r="AE49" s="38">
        <v>18</v>
      </c>
      <c r="AF49" s="5">
        <v>2</v>
      </c>
      <c r="AG49" s="4">
        <v>3</v>
      </c>
      <c r="AH49" s="4" t="s">
        <v>217</v>
      </c>
      <c r="AI49" s="6" t="s">
        <v>218</v>
      </c>
    </row>
    <row r="50" spans="21:35" ht="12.75">
      <c r="U50" s="24"/>
      <c r="V50" s="29" t="s">
        <v>108</v>
      </c>
      <c r="W50" s="39" t="s">
        <v>36</v>
      </c>
      <c r="X50" s="38">
        <v>13</v>
      </c>
      <c r="Y50" s="4">
        <v>4</v>
      </c>
      <c r="Z50" s="4">
        <v>2</v>
      </c>
      <c r="AA50" s="4">
        <v>7</v>
      </c>
      <c r="AB50" s="38">
        <v>24</v>
      </c>
      <c r="AC50" s="38">
        <v>27</v>
      </c>
      <c r="AD50" s="4">
        <v>-3</v>
      </c>
      <c r="AE50" s="38">
        <v>14</v>
      </c>
      <c r="AF50" s="5"/>
      <c r="AG50" s="4"/>
      <c r="AH50" s="4"/>
      <c r="AI50" s="6"/>
    </row>
    <row r="51" spans="21:35" ht="12.75">
      <c r="U51" s="24"/>
      <c r="V51" s="29" t="s">
        <v>98</v>
      </c>
      <c r="W51" s="39" t="s">
        <v>35</v>
      </c>
      <c r="X51" s="38">
        <v>13</v>
      </c>
      <c r="Y51" s="4">
        <v>4</v>
      </c>
      <c r="Z51" s="4">
        <v>1</v>
      </c>
      <c r="AA51" s="4">
        <v>8</v>
      </c>
      <c r="AB51" s="38">
        <v>14</v>
      </c>
      <c r="AC51" s="38">
        <v>23</v>
      </c>
      <c r="AD51" s="4">
        <v>-9</v>
      </c>
      <c r="AE51" s="38">
        <v>13</v>
      </c>
      <c r="AF51" s="5"/>
      <c r="AG51" s="4"/>
      <c r="AH51" s="4"/>
      <c r="AI51" s="6"/>
    </row>
    <row r="52" spans="21:35" ht="12.75">
      <c r="U52" s="24"/>
      <c r="V52" s="29" t="s">
        <v>97</v>
      </c>
      <c r="W52" s="39" t="s">
        <v>37</v>
      </c>
      <c r="X52" s="38">
        <v>12</v>
      </c>
      <c r="Y52" s="4">
        <v>3</v>
      </c>
      <c r="Z52" s="4">
        <v>0</v>
      </c>
      <c r="AA52" s="4">
        <v>9</v>
      </c>
      <c r="AB52" s="38">
        <v>17</v>
      </c>
      <c r="AC52" s="38">
        <v>35</v>
      </c>
      <c r="AD52" s="4">
        <v>-18</v>
      </c>
      <c r="AE52" s="38">
        <v>9</v>
      </c>
      <c r="AF52" s="5"/>
      <c r="AG52" s="4"/>
      <c r="AH52" s="4"/>
      <c r="AI52" s="6"/>
    </row>
    <row r="53" spans="21:35" ht="12.75">
      <c r="U53" s="47"/>
      <c r="V53" s="29" t="s">
        <v>102</v>
      </c>
      <c r="W53" s="41" t="s">
        <v>39</v>
      </c>
      <c r="X53" s="38">
        <v>13</v>
      </c>
      <c r="Y53" s="8">
        <v>1</v>
      </c>
      <c r="Z53" s="8">
        <v>2</v>
      </c>
      <c r="AA53" s="8">
        <v>10</v>
      </c>
      <c r="AB53" s="38">
        <v>11</v>
      </c>
      <c r="AC53" s="38">
        <v>30</v>
      </c>
      <c r="AD53" s="8">
        <v>-19</v>
      </c>
      <c r="AE53" s="38">
        <v>5</v>
      </c>
      <c r="AF53" s="7"/>
      <c r="AG53" s="8"/>
      <c r="AH53" s="8"/>
      <c r="AI53" s="9"/>
    </row>
    <row r="54" spans="9:21" ht="12.75">
      <c r="I54" s="31"/>
      <c r="U54" s="24"/>
    </row>
    <row r="55" spans="15:35" ht="12.75">
      <c r="O55" s="26" t="s">
        <v>116</v>
      </c>
      <c r="P55" s="19" t="s">
        <v>197</v>
      </c>
      <c r="R55" s="28" t="s">
        <v>52</v>
      </c>
      <c r="S55" s="28" t="s">
        <v>51</v>
      </c>
      <c r="T55" s="28" t="s">
        <v>50</v>
      </c>
      <c r="U55" s="24"/>
      <c r="X55" s="1" t="s">
        <v>1</v>
      </c>
      <c r="Y55" s="2" t="s">
        <v>2</v>
      </c>
      <c r="Z55" s="2" t="s">
        <v>3</v>
      </c>
      <c r="AA55" s="2" t="s">
        <v>4</v>
      </c>
      <c r="AB55" s="2" t="s">
        <v>5</v>
      </c>
      <c r="AC55" s="2" t="s">
        <v>6</v>
      </c>
      <c r="AD55" s="2" t="s">
        <v>7</v>
      </c>
      <c r="AE55" s="3" t="s">
        <v>8</v>
      </c>
      <c r="AF55" s="34" t="s">
        <v>63</v>
      </c>
      <c r="AG55" s="35" t="s">
        <v>64</v>
      </c>
      <c r="AH55" s="35" t="s">
        <v>65</v>
      </c>
      <c r="AI55" s="36" t="s">
        <v>66</v>
      </c>
    </row>
    <row r="56" spans="9:35" ht="12.75">
      <c r="I56" s="31"/>
      <c r="U56" s="24"/>
      <c r="V56" s="29" t="s">
        <v>67</v>
      </c>
      <c r="W56" s="37" t="s">
        <v>137</v>
      </c>
      <c r="X56" s="38">
        <v>14</v>
      </c>
      <c r="Y56" s="11">
        <v>10</v>
      </c>
      <c r="Z56" s="11">
        <v>0</v>
      </c>
      <c r="AA56" s="11">
        <v>4</v>
      </c>
      <c r="AB56" s="38">
        <v>41</v>
      </c>
      <c r="AC56" s="38">
        <v>24</v>
      </c>
      <c r="AD56" s="11">
        <v>17</v>
      </c>
      <c r="AE56" s="38">
        <v>30</v>
      </c>
      <c r="AF56" s="10">
        <v>2</v>
      </c>
      <c r="AG56" s="11">
        <v>3</v>
      </c>
      <c r="AH56" s="11" t="s">
        <v>210</v>
      </c>
      <c r="AI56" s="12" t="s">
        <v>212</v>
      </c>
    </row>
    <row r="57" spans="15:35" ht="12.75">
      <c r="O57" s="26">
        <v>1</v>
      </c>
      <c r="P57" s="20" t="s">
        <v>48</v>
      </c>
      <c r="Q57" s="22" t="s">
        <v>0</v>
      </c>
      <c r="R57" s="22" t="s">
        <v>0</v>
      </c>
      <c r="S57" s="22" t="s">
        <v>0</v>
      </c>
      <c r="T57" s="22" t="s">
        <v>0</v>
      </c>
      <c r="U57" s="24"/>
      <c r="V57" s="40" t="s">
        <v>82</v>
      </c>
      <c r="W57" s="39" t="s">
        <v>34</v>
      </c>
      <c r="X57" s="38">
        <v>13</v>
      </c>
      <c r="Y57" s="4">
        <v>10</v>
      </c>
      <c r="Z57" s="4">
        <v>0</v>
      </c>
      <c r="AA57" s="4">
        <v>3</v>
      </c>
      <c r="AB57" s="38">
        <v>43</v>
      </c>
      <c r="AC57" s="38">
        <v>27</v>
      </c>
      <c r="AD57" s="4">
        <v>16</v>
      </c>
      <c r="AE57" s="38">
        <v>30</v>
      </c>
      <c r="AF57" s="5">
        <v>2</v>
      </c>
      <c r="AG57" s="4">
        <v>3</v>
      </c>
      <c r="AH57" s="4" t="s">
        <v>211</v>
      </c>
      <c r="AI57" s="6" t="s">
        <v>213</v>
      </c>
    </row>
    <row r="58" spans="9:35" ht="12.75">
      <c r="I58" s="31"/>
      <c r="O58" s="26">
        <v>2</v>
      </c>
      <c r="P58" s="20" t="s">
        <v>46</v>
      </c>
      <c r="Q58" s="20" t="s">
        <v>44</v>
      </c>
      <c r="R58" s="22" t="s">
        <v>17</v>
      </c>
      <c r="S58" s="30">
        <v>0.5833333333333334</v>
      </c>
      <c r="T58" s="24" t="s">
        <v>120</v>
      </c>
      <c r="U58" s="24"/>
      <c r="V58" s="29" t="s">
        <v>104</v>
      </c>
      <c r="W58" s="39" t="s">
        <v>31</v>
      </c>
      <c r="X58" s="38">
        <v>13</v>
      </c>
      <c r="Y58" s="4">
        <v>9</v>
      </c>
      <c r="Z58" s="4">
        <v>1</v>
      </c>
      <c r="AA58" s="4">
        <v>3</v>
      </c>
      <c r="AB58" s="38">
        <v>35</v>
      </c>
      <c r="AC58" s="38">
        <v>11</v>
      </c>
      <c r="AD58" s="4">
        <v>24</v>
      </c>
      <c r="AE58" s="38">
        <v>28</v>
      </c>
      <c r="AF58" s="5"/>
      <c r="AG58" s="4"/>
      <c r="AH58" s="4"/>
      <c r="AI58" s="6"/>
    </row>
    <row r="59" spans="15:35" ht="12.75" customHeight="1">
      <c r="O59" s="26">
        <v>3</v>
      </c>
      <c r="P59" s="20" t="s">
        <v>28</v>
      </c>
      <c r="Q59" s="20" t="s">
        <v>49</v>
      </c>
      <c r="R59" s="27" t="s">
        <v>53</v>
      </c>
      <c r="S59" s="30">
        <v>0.6666666666666666</v>
      </c>
      <c r="T59" s="24" t="s">
        <v>94</v>
      </c>
      <c r="U59" s="24"/>
      <c r="V59" s="29" t="s">
        <v>105</v>
      </c>
      <c r="W59" s="39" t="s">
        <v>33</v>
      </c>
      <c r="X59" s="38">
        <v>14</v>
      </c>
      <c r="Y59" s="4">
        <v>8</v>
      </c>
      <c r="Z59" s="4">
        <v>1</v>
      </c>
      <c r="AA59" s="4">
        <v>5</v>
      </c>
      <c r="AB59" s="38">
        <v>30</v>
      </c>
      <c r="AC59" s="38">
        <v>22</v>
      </c>
      <c r="AD59" s="4">
        <v>8</v>
      </c>
      <c r="AE59" s="38">
        <v>25</v>
      </c>
      <c r="AF59" s="5"/>
      <c r="AG59" s="4"/>
      <c r="AH59" s="4"/>
      <c r="AI59" s="6"/>
    </row>
    <row r="60" spans="9:35" ht="12.75">
      <c r="I60" s="31"/>
      <c r="O60" s="26">
        <v>4</v>
      </c>
      <c r="P60" s="20" t="s">
        <v>42</v>
      </c>
      <c r="Q60" s="20" t="s">
        <v>134</v>
      </c>
      <c r="R60" s="27" t="s">
        <v>17</v>
      </c>
      <c r="S60" s="30">
        <v>0.5833333333333334</v>
      </c>
      <c r="T60" s="24" t="s">
        <v>198</v>
      </c>
      <c r="U60" s="24"/>
      <c r="V60" s="29" t="s">
        <v>106</v>
      </c>
      <c r="W60" s="39" t="s">
        <v>26</v>
      </c>
      <c r="X60" s="38">
        <v>14</v>
      </c>
      <c r="Y60" s="4">
        <v>7</v>
      </c>
      <c r="Z60" s="4">
        <v>1</v>
      </c>
      <c r="AA60" s="4">
        <v>6</v>
      </c>
      <c r="AB60" s="38">
        <v>19</v>
      </c>
      <c r="AC60" s="38">
        <v>25</v>
      </c>
      <c r="AD60" s="4">
        <v>-6</v>
      </c>
      <c r="AE60" s="38">
        <v>22</v>
      </c>
      <c r="AF60" s="5"/>
      <c r="AG60" s="4"/>
      <c r="AH60" s="4"/>
      <c r="AI60" s="6"/>
    </row>
    <row r="61" spans="15:35" ht="12.75" customHeight="1">
      <c r="O61" s="26">
        <v>5</v>
      </c>
      <c r="P61" s="20" t="s">
        <v>45</v>
      </c>
      <c r="Q61" s="20" t="s">
        <v>40</v>
      </c>
      <c r="R61" s="27" t="s">
        <v>17</v>
      </c>
      <c r="S61" s="30">
        <v>0.5833333333333334</v>
      </c>
      <c r="T61" s="24" t="s">
        <v>152</v>
      </c>
      <c r="U61" s="24"/>
      <c r="V61" s="29" t="s">
        <v>107</v>
      </c>
      <c r="W61" s="39" t="s">
        <v>38</v>
      </c>
      <c r="X61" s="38">
        <v>14</v>
      </c>
      <c r="Y61" s="4">
        <v>5</v>
      </c>
      <c r="Z61" s="4">
        <v>3</v>
      </c>
      <c r="AA61" s="4">
        <v>6</v>
      </c>
      <c r="AB61" s="38">
        <v>19</v>
      </c>
      <c r="AC61" s="38">
        <v>30</v>
      </c>
      <c r="AD61" s="4">
        <v>-11</v>
      </c>
      <c r="AE61" s="38">
        <v>18</v>
      </c>
      <c r="AF61" s="5">
        <v>2</v>
      </c>
      <c r="AG61" s="4">
        <v>3</v>
      </c>
      <c r="AH61" s="4" t="s">
        <v>215</v>
      </c>
      <c r="AI61" s="6" t="s">
        <v>216</v>
      </c>
    </row>
    <row r="62" spans="15:35" ht="12.75">
      <c r="O62" s="26">
        <v>6</v>
      </c>
      <c r="P62" s="20" t="s">
        <v>41</v>
      </c>
      <c r="Q62" s="20" t="s">
        <v>43</v>
      </c>
      <c r="R62" s="27" t="s">
        <v>17</v>
      </c>
      <c r="S62" s="30">
        <v>0.5833333333333334</v>
      </c>
      <c r="T62" s="24" t="s">
        <v>15</v>
      </c>
      <c r="U62" s="24"/>
      <c r="V62" s="29" t="s">
        <v>101</v>
      </c>
      <c r="W62" s="39" t="s">
        <v>32</v>
      </c>
      <c r="X62" s="38">
        <v>14</v>
      </c>
      <c r="Y62" s="4">
        <v>6</v>
      </c>
      <c r="Z62" s="4">
        <v>0</v>
      </c>
      <c r="AA62" s="4">
        <v>8</v>
      </c>
      <c r="AB62" s="38">
        <v>25</v>
      </c>
      <c r="AC62" s="38">
        <v>30</v>
      </c>
      <c r="AD62" s="4">
        <v>-5</v>
      </c>
      <c r="AE62" s="38">
        <v>18</v>
      </c>
      <c r="AF62" s="5">
        <v>2</v>
      </c>
      <c r="AG62" s="4">
        <v>3</v>
      </c>
      <c r="AH62" s="4" t="s">
        <v>217</v>
      </c>
      <c r="AI62" s="6" t="s">
        <v>218</v>
      </c>
    </row>
    <row r="63" spans="21:35" ht="12.75">
      <c r="U63" s="24"/>
      <c r="V63" s="29" t="s">
        <v>108</v>
      </c>
      <c r="W63" s="39" t="s">
        <v>36</v>
      </c>
      <c r="X63" s="38">
        <v>14</v>
      </c>
      <c r="Y63" s="4">
        <v>4</v>
      </c>
      <c r="Z63" s="4">
        <v>3</v>
      </c>
      <c r="AA63" s="4">
        <v>7</v>
      </c>
      <c r="AB63" s="38">
        <v>26</v>
      </c>
      <c r="AC63" s="38">
        <v>29</v>
      </c>
      <c r="AD63" s="4">
        <v>-3</v>
      </c>
      <c r="AE63" s="38">
        <v>15</v>
      </c>
      <c r="AF63" s="5"/>
      <c r="AG63" s="4"/>
      <c r="AH63" s="4"/>
      <c r="AI63" s="6"/>
    </row>
    <row r="64" spans="21:35" ht="12.75">
      <c r="U64" s="24"/>
      <c r="V64" s="29" t="s">
        <v>98</v>
      </c>
      <c r="W64" s="39" t="s">
        <v>35</v>
      </c>
      <c r="X64" s="38">
        <v>14</v>
      </c>
      <c r="Y64" s="4">
        <v>4</v>
      </c>
      <c r="Z64" s="4">
        <v>1</v>
      </c>
      <c r="AA64" s="4">
        <v>9</v>
      </c>
      <c r="AB64" s="38">
        <v>14</v>
      </c>
      <c r="AC64" s="38">
        <v>28</v>
      </c>
      <c r="AD64" s="4">
        <v>-14</v>
      </c>
      <c r="AE64" s="38">
        <v>13</v>
      </c>
      <c r="AF64" s="5"/>
      <c r="AG64" s="4"/>
      <c r="AH64" s="4"/>
      <c r="AI64" s="6"/>
    </row>
    <row r="65" spans="21:35" ht="12.75">
      <c r="U65" s="24"/>
      <c r="V65" s="29" t="s">
        <v>97</v>
      </c>
      <c r="W65" s="39" t="s">
        <v>37</v>
      </c>
      <c r="X65" s="38">
        <v>13</v>
      </c>
      <c r="Y65" s="4">
        <v>4</v>
      </c>
      <c r="Z65" s="4">
        <v>0</v>
      </c>
      <c r="AA65" s="4">
        <v>9</v>
      </c>
      <c r="AB65" s="38">
        <v>22</v>
      </c>
      <c r="AC65" s="38">
        <v>35</v>
      </c>
      <c r="AD65" s="4">
        <v>-13</v>
      </c>
      <c r="AE65" s="38">
        <v>12</v>
      </c>
      <c r="AF65" s="5"/>
      <c r="AG65" s="4"/>
      <c r="AH65" s="4"/>
      <c r="AI65" s="6"/>
    </row>
    <row r="66" spans="21:35" ht="12.75">
      <c r="U66" s="24"/>
      <c r="V66" s="29" t="s">
        <v>102</v>
      </c>
      <c r="W66" s="41" t="s">
        <v>39</v>
      </c>
      <c r="X66" s="38">
        <v>13</v>
      </c>
      <c r="Y66" s="8">
        <v>1</v>
      </c>
      <c r="Z66" s="8">
        <v>2</v>
      </c>
      <c r="AA66" s="8">
        <v>10</v>
      </c>
      <c r="AB66" s="38">
        <v>11</v>
      </c>
      <c r="AC66" s="38">
        <v>30</v>
      </c>
      <c r="AD66" s="8">
        <v>-19</v>
      </c>
      <c r="AE66" s="38">
        <v>5</v>
      </c>
      <c r="AF66" s="7"/>
      <c r="AG66" s="8"/>
      <c r="AH66" s="8"/>
      <c r="AI66" s="9"/>
    </row>
    <row r="67" spans="9:21" ht="12.75">
      <c r="I67" s="31"/>
      <c r="U67" s="24"/>
    </row>
    <row r="68" spans="15:35" ht="12.75">
      <c r="O68" s="26" t="s">
        <v>12</v>
      </c>
      <c r="P68" s="19" t="s">
        <v>191</v>
      </c>
      <c r="R68" s="28" t="s">
        <v>52</v>
      </c>
      <c r="S68" s="28" t="s">
        <v>51</v>
      </c>
      <c r="T68" s="28" t="s">
        <v>50</v>
      </c>
      <c r="U68" s="24"/>
      <c r="X68" s="1" t="s">
        <v>1</v>
      </c>
      <c r="Y68" s="2" t="s">
        <v>2</v>
      </c>
      <c r="Z68" s="2" t="s">
        <v>3</v>
      </c>
      <c r="AA68" s="2" t="s">
        <v>4</v>
      </c>
      <c r="AB68" s="2" t="s">
        <v>5</v>
      </c>
      <c r="AC68" s="2" t="s">
        <v>6</v>
      </c>
      <c r="AD68" s="2" t="s">
        <v>7</v>
      </c>
      <c r="AE68" s="3" t="s">
        <v>8</v>
      </c>
      <c r="AF68" s="34" t="s">
        <v>63</v>
      </c>
      <c r="AG68" s="35" t="s">
        <v>64</v>
      </c>
      <c r="AH68" s="35" t="s">
        <v>65</v>
      </c>
      <c r="AI68" s="36" t="s">
        <v>66</v>
      </c>
    </row>
    <row r="69" spans="16:35" ht="12.75">
      <c r="P69" s="20"/>
      <c r="Q69" s="19"/>
      <c r="R69" s="28"/>
      <c r="S69" s="24"/>
      <c r="U69" s="24"/>
      <c r="V69" s="40" t="s">
        <v>81</v>
      </c>
      <c r="W69" s="37" t="s">
        <v>34</v>
      </c>
      <c r="X69" s="38">
        <v>14</v>
      </c>
      <c r="Y69" s="11">
        <v>11</v>
      </c>
      <c r="Z69" s="11">
        <v>0</v>
      </c>
      <c r="AA69" s="11">
        <v>3</v>
      </c>
      <c r="AB69" s="38">
        <v>44</v>
      </c>
      <c r="AC69" s="38">
        <v>27</v>
      </c>
      <c r="AD69" s="11">
        <v>17</v>
      </c>
      <c r="AE69" s="38">
        <v>33</v>
      </c>
      <c r="AF69" s="10"/>
      <c r="AG69" s="11"/>
      <c r="AH69" s="11"/>
      <c r="AI69" s="12"/>
    </row>
    <row r="70" spans="15:35" ht="12.75" customHeight="1">
      <c r="O70" s="26">
        <v>1</v>
      </c>
      <c r="P70" s="22" t="s">
        <v>0</v>
      </c>
      <c r="Q70" s="20" t="s">
        <v>134</v>
      </c>
      <c r="R70" s="22" t="s">
        <v>0</v>
      </c>
      <c r="S70" s="24" t="s">
        <v>0</v>
      </c>
      <c r="T70" s="24" t="s">
        <v>0</v>
      </c>
      <c r="U70" s="24"/>
      <c r="V70" s="40" t="s">
        <v>82</v>
      </c>
      <c r="W70" s="39" t="s">
        <v>31</v>
      </c>
      <c r="X70" s="38">
        <v>14</v>
      </c>
      <c r="Y70" s="4">
        <v>10</v>
      </c>
      <c r="Z70" s="4">
        <v>1</v>
      </c>
      <c r="AA70" s="4">
        <v>3</v>
      </c>
      <c r="AB70" s="38">
        <v>37</v>
      </c>
      <c r="AC70" s="38">
        <v>12</v>
      </c>
      <c r="AD70" s="4">
        <v>25</v>
      </c>
      <c r="AE70" s="38">
        <v>31</v>
      </c>
      <c r="AF70" s="5"/>
      <c r="AG70" s="4"/>
      <c r="AH70" s="4"/>
      <c r="AI70" s="6"/>
    </row>
    <row r="71" spans="15:35" ht="12.75">
      <c r="O71" s="26">
        <v>2</v>
      </c>
      <c r="P71" s="20" t="s">
        <v>49</v>
      </c>
      <c r="Q71" s="20" t="s">
        <v>40</v>
      </c>
      <c r="R71" s="22" t="s">
        <v>62</v>
      </c>
      <c r="S71" s="22">
        <v>0.7083333333333334</v>
      </c>
      <c r="T71" s="51" t="s">
        <v>22</v>
      </c>
      <c r="U71" s="24"/>
      <c r="V71" s="29" t="s">
        <v>104</v>
      </c>
      <c r="W71" s="39" t="s">
        <v>137</v>
      </c>
      <c r="X71" s="38">
        <v>14</v>
      </c>
      <c r="Y71" s="4">
        <v>10</v>
      </c>
      <c r="Z71" s="4">
        <v>0</v>
      </c>
      <c r="AA71" s="4">
        <v>4</v>
      </c>
      <c r="AB71" s="38">
        <v>41</v>
      </c>
      <c r="AC71" s="38">
        <v>24</v>
      </c>
      <c r="AD71" s="4">
        <v>17</v>
      </c>
      <c r="AE71" s="38">
        <v>30</v>
      </c>
      <c r="AF71" s="5"/>
      <c r="AG71" s="4"/>
      <c r="AH71" s="4"/>
      <c r="AI71" s="6"/>
    </row>
    <row r="72" spans="15:35" ht="12.75" customHeight="1">
      <c r="O72" s="26">
        <v>3</v>
      </c>
      <c r="P72" s="20" t="s">
        <v>44</v>
      </c>
      <c r="Q72" s="20" t="s">
        <v>43</v>
      </c>
      <c r="R72" s="22" t="s">
        <v>193</v>
      </c>
      <c r="S72" s="22">
        <v>0.7083333333333334</v>
      </c>
      <c r="T72" s="24" t="s">
        <v>112</v>
      </c>
      <c r="U72" s="24"/>
      <c r="V72" s="29" t="s">
        <v>105</v>
      </c>
      <c r="W72" s="39" t="s">
        <v>33</v>
      </c>
      <c r="X72" s="38">
        <v>15</v>
      </c>
      <c r="Y72" s="4">
        <v>9</v>
      </c>
      <c r="Z72" s="4">
        <v>1</v>
      </c>
      <c r="AA72" s="4">
        <v>5</v>
      </c>
      <c r="AB72" s="38">
        <v>32</v>
      </c>
      <c r="AC72" s="38">
        <v>22</v>
      </c>
      <c r="AD72" s="4">
        <v>10</v>
      </c>
      <c r="AE72" s="38">
        <v>28</v>
      </c>
      <c r="AF72" s="5"/>
      <c r="AG72" s="4"/>
      <c r="AH72" s="4"/>
      <c r="AI72" s="6"/>
    </row>
    <row r="73" spans="15:35" ht="12.75">
      <c r="O73" s="26">
        <v>4</v>
      </c>
      <c r="P73" s="20" t="s">
        <v>48</v>
      </c>
      <c r="Q73" s="20" t="s">
        <v>41</v>
      </c>
      <c r="R73" s="22" t="s">
        <v>62</v>
      </c>
      <c r="S73" s="22">
        <v>0.708333333333333</v>
      </c>
      <c r="T73" s="51" t="s">
        <v>121</v>
      </c>
      <c r="U73" s="24"/>
      <c r="V73" s="29" t="s">
        <v>106</v>
      </c>
      <c r="W73" s="39" t="s">
        <v>26</v>
      </c>
      <c r="X73" s="38">
        <v>15</v>
      </c>
      <c r="Y73" s="4">
        <v>7</v>
      </c>
      <c r="Z73" s="4">
        <v>1</v>
      </c>
      <c r="AA73" s="4">
        <v>7</v>
      </c>
      <c r="AB73" s="38">
        <v>19</v>
      </c>
      <c r="AC73" s="38">
        <v>27</v>
      </c>
      <c r="AD73" s="4">
        <v>-8</v>
      </c>
      <c r="AE73" s="38">
        <v>22</v>
      </c>
      <c r="AF73" s="5"/>
      <c r="AG73" s="4"/>
      <c r="AH73" s="4"/>
      <c r="AI73" s="6"/>
    </row>
    <row r="74" spans="15:35" ht="12.75">
      <c r="O74" s="26">
        <v>5</v>
      </c>
      <c r="P74" s="20" t="s">
        <v>46</v>
      </c>
      <c r="Q74" s="20" t="s">
        <v>45</v>
      </c>
      <c r="R74" s="22" t="s">
        <v>62</v>
      </c>
      <c r="S74" s="22">
        <v>0.708333333333333</v>
      </c>
      <c r="T74" s="51" t="s">
        <v>194</v>
      </c>
      <c r="U74" s="24"/>
      <c r="V74" s="29" t="s">
        <v>107</v>
      </c>
      <c r="W74" s="39" t="s">
        <v>32</v>
      </c>
      <c r="X74" s="38">
        <v>15</v>
      </c>
      <c r="Y74" s="4">
        <v>7</v>
      </c>
      <c r="Z74" s="4">
        <v>0</v>
      </c>
      <c r="AA74" s="4">
        <v>8</v>
      </c>
      <c r="AB74" s="38">
        <v>28</v>
      </c>
      <c r="AC74" s="38">
        <v>30</v>
      </c>
      <c r="AD74" s="4">
        <v>-2</v>
      </c>
      <c r="AE74" s="38">
        <v>21</v>
      </c>
      <c r="AF74" s="5"/>
      <c r="AG74" s="4"/>
      <c r="AH74" s="4"/>
      <c r="AI74" s="6"/>
    </row>
    <row r="75" spans="15:35" ht="12.75">
      <c r="O75" s="26">
        <v>6</v>
      </c>
      <c r="P75" s="20" t="s">
        <v>28</v>
      </c>
      <c r="Q75" s="20" t="s">
        <v>42</v>
      </c>
      <c r="R75" s="22" t="s">
        <v>62</v>
      </c>
      <c r="S75" s="22">
        <v>0.708333333333333</v>
      </c>
      <c r="T75" s="51" t="s">
        <v>15</v>
      </c>
      <c r="U75" s="24"/>
      <c r="V75" s="29" t="s">
        <v>101</v>
      </c>
      <c r="W75" s="39" t="s">
        <v>38</v>
      </c>
      <c r="X75" s="38">
        <v>15</v>
      </c>
      <c r="Y75" s="4">
        <v>5</v>
      </c>
      <c r="Z75" s="4">
        <v>3</v>
      </c>
      <c r="AA75" s="4">
        <v>7</v>
      </c>
      <c r="AB75" s="38">
        <v>20</v>
      </c>
      <c r="AC75" s="38">
        <v>32</v>
      </c>
      <c r="AD75" s="4">
        <v>-12</v>
      </c>
      <c r="AE75" s="38">
        <v>18</v>
      </c>
      <c r="AF75" s="5">
        <v>2</v>
      </c>
      <c r="AG75" s="4">
        <v>4</v>
      </c>
      <c r="AH75" s="4">
        <v>4</v>
      </c>
      <c r="AI75" s="6">
        <v>2</v>
      </c>
    </row>
    <row r="76" spans="8:35" ht="12.75">
      <c r="H76" s="26"/>
      <c r="I76" s="20"/>
      <c r="J76" s="20"/>
      <c r="K76" s="22"/>
      <c r="L76" s="22"/>
      <c r="M76" s="24"/>
      <c r="U76" s="24"/>
      <c r="V76" s="29" t="s">
        <v>108</v>
      </c>
      <c r="W76" s="39" t="s">
        <v>36</v>
      </c>
      <c r="X76" s="38">
        <v>15</v>
      </c>
      <c r="Y76" s="4">
        <v>5</v>
      </c>
      <c r="Z76" s="4">
        <v>3</v>
      </c>
      <c r="AA76" s="4">
        <v>7</v>
      </c>
      <c r="AB76" s="38">
        <v>32</v>
      </c>
      <c r="AC76" s="38">
        <v>29</v>
      </c>
      <c r="AD76" s="4">
        <v>3</v>
      </c>
      <c r="AE76" s="38">
        <v>18</v>
      </c>
      <c r="AF76" s="5">
        <v>2</v>
      </c>
      <c r="AG76" s="4">
        <v>1</v>
      </c>
      <c r="AH76" s="4">
        <v>2</v>
      </c>
      <c r="AI76" s="6">
        <v>4</v>
      </c>
    </row>
    <row r="77" spans="13:35" ht="12.75">
      <c r="M77" s="24"/>
      <c r="U77" s="24"/>
      <c r="V77" s="29" t="s">
        <v>98</v>
      </c>
      <c r="W77" s="39" t="s">
        <v>35</v>
      </c>
      <c r="X77" s="38">
        <v>15</v>
      </c>
      <c r="Y77" s="4">
        <v>4</v>
      </c>
      <c r="Z77" s="4">
        <v>1</v>
      </c>
      <c r="AA77" s="4">
        <v>10</v>
      </c>
      <c r="AB77" s="38">
        <v>14</v>
      </c>
      <c r="AC77" s="38">
        <v>29</v>
      </c>
      <c r="AD77" s="4">
        <v>-15</v>
      </c>
      <c r="AE77" s="38">
        <v>13</v>
      </c>
      <c r="AF77" s="5"/>
      <c r="AG77" s="4"/>
      <c r="AH77" s="4"/>
      <c r="AI77" s="6"/>
    </row>
    <row r="78" spans="13:35" ht="12.75">
      <c r="M78" s="24"/>
      <c r="U78" s="24"/>
      <c r="V78" s="29" t="s">
        <v>97</v>
      </c>
      <c r="W78" s="39" t="s">
        <v>37</v>
      </c>
      <c r="X78" s="38">
        <v>14</v>
      </c>
      <c r="Y78" s="4">
        <v>4</v>
      </c>
      <c r="Z78" s="4">
        <v>0</v>
      </c>
      <c r="AA78" s="4">
        <v>10</v>
      </c>
      <c r="AB78" s="38">
        <v>22</v>
      </c>
      <c r="AC78" s="38">
        <v>41</v>
      </c>
      <c r="AD78" s="4">
        <v>-19</v>
      </c>
      <c r="AE78" s="38">
        <v>12</v>
      </c>
      <c r="AF78" s="5"/>
      <c r="AG78" s="4"/>
      <c r="AH78" s="4"/>
      <c r="AI78" s="6"/>
    </row>
    <row r="79" spans="13:35" ht="12.75">
      <c r="M79" s="24"/>
      <c r="U79" s="47"/>
      <c r="V79" s="29" t="s">
        <v>102</v>
      </c>
      <c r="W79" s="41" t="s">
        <v>39</v>
      </c>
      <c r="X79" s="38">
        <v>14</v>
      </c>
      <c r="Y79" s="8">
        <v>1</v>
      </c>
      <c r="Z79" s="8">
        <v>2</v>
      </c>
      <c r="AA79" s="8">
        <v>11</v>
      </c>
      <c r="AB79" s="38">
        <v>11</v>
      </c>
      <c r="AC79" s="38">
        <v>33</v>
      </c>
      <c r="AD79" s="8">
        <v>-22</v>
      </c>
      <c r="AE79" s="38">
        <v>5</v>
      </c>
      <c r="AF79" s="7"/>
      <c r="AG79" s="8"/>
      <c r="AH79" s="8"/>
      <c r="AI79" s="9"/>
    </row>
    <row r="80" spans="13:21" ht="12.75">
      <c r="M80" s="24"/>
      <c r="U80" s="24"/>
    </row>
    <row r="81" spans="15:35" ht="12.75" customHeight="1">
      <c r="O81" s="26" t="s">
        <v>117</v>
      </c>
      <c r="P81" s="19" t="s">
        <v>199</v>
      </c>
      <c r="Q81" s="49"/>
      <c r="R81" s="28" t="s">
        <v>52</v>
      </c>
      <c r="S81" s="28" t="s">
        <v>51</v>
      </c>
      <c r="T81" s="28" t="s">
        <v>50</v>
      </c>
      <c r="U81" s="24"/>
      <c r="X81" s="1" t="s">
        <v>1</v>
      </c>
      <c r="Y81" s="2" t="s">
        <v>2</v>
      </c>
      <c r="Z81" s="2" t="s">
        <v>3</v>
      </c>
      <c r="AA81" s="2" t="s">
        <v>4</v>
      </c>
      <c r="AB81" s="2" t="s">
        <v>5</v>
      </c>
      <c r="AC81" s="2" t="s">
        <v>6</v>
      </c>
      <c r="AD81" s="2" t="s">
        <v>7</v>
      </c>
      <c r="AE81" s="3" t="s">
        <v>8</v>
      </c>
      <c r="AF81" s="34" t="s">
        <v>63</v>
      </c>
      <c r="AG81" s="35" t="s">
        <v>64</v>
      </c>
      <c r="AH81" s="35" t="s">
        <v>65</v>
      </c>
      <c r="AI81" s="36" t="s">
        <v>66</v>
      </c>
    </row>
    <row r="82" spans="21:35" ht="12.75">
      <c r="U82" s="24"/>
      <c r="V82" s="29" t="s">
        <v>67</v>
      </c>
      <c r="W82" s="37" t="s">
        <v>34</v>
      </c>
      <c r="X82" s="38">
        <v>15</v>
      </c>
      <c r="Y82" s="11">
        <v>12</v>
      </c>
      <c r="Z82" s="11">
        <v>0</v>
      </c>
      <c r="AA82" s="11">
        <v>3</v>
      </c>
      <c r="AB82" s="38">
        <v>47</v>
      </c>
      <c r="AC82" s="38">
        <v>29</v>
      </c>
      <c r="AD82" s="11">
        <v>18</v>
      </c>
      <c r="AE82" s="38">
        <v>36</v>
      </c>
      <c r="AF82" s="10"/>
      <c r="AG82" s="11"/>
      <c r="AH82" s="11"/>
      <c r="AI82" s="12"/>
    </row>
    <row r="83" spans="15:35" ht="12.75" customHeight="1">
      <c r="O83" s="26">
        <v>1</v>
      </c>
      <c r="P83" s="22" t="s">
        <v>0</v>
      </c>
      <c r="Q83" s="20" t="s">
        <v>41</v>
      </c>
      <c r="R83" s="22" t="s">
        <v>0</v>
      </c>
      <c r="S83" s="22" t="s">
        <v>0</v>
      </c>
      <c r="T83" s="22" t="s">
        <v>0</v>
      </c>
      <c r="U83" s="24"/>
      <c r="V83" s="29" t="s">
        <v>99</v>
      </c>
      <c r="W83" s="39" t="s">
        <v>31</v>
      </c>
      <c r="X83" s="38">
        <v>15</v>
      </c>
      <c r="Y83" s="4">
        <v>11</v>
      </c>
      <c r="Z83" s="4">
        <v>1</v>
      </c>
      <c r="AA83" s="4">
        <v>3</v>
      </c>
      <c r="AB83" s="38">
        <v>41</v>
      </c>
      <c r="AC83" s="38">
        <v>14</v>
      </c>
      <c r="AD83" s="4">
        <v>27</v>
      </c>
      <c r="AE83" s="38">
        <v>34</v>
      </c>
      <c r="AF83" s="5"/>
      <c r="AG83" s="4"/>
      <c r="AH83" s="4"/>
      <c r="AI83" s="6"/>
    </row>
    <row r="84" spans="15:35" ht="12.75">
      <c r="O84" s="26">
        <v>2</v>
      </c>
      <c r="P84" s="20" t="s">
        <v>43</v>
      </c>
      <c r="Q84" s="20" t="s">
        <v>45</v>
      </c>
      <c r="R84" s="27" t="s">
        <v>53</v>
      </c>
      <c r="S84" s="30">
        <v>0.6666666666666666</v>
      </c>
      <c r="T84" s="24" t="s">
        <v>24</v>
      </c>
      <c r="U84" s="24"/>
      <c r="V84" s="29" t="s">
        <v>100</v>
      </c>
      <c r="W84" s="39" t="s">
        <v>137</v>
      </c>
      <c r="X84" s="38">
        <v>15</v>
      </c>
      <c r="Y84" s="4">
        <v>10</v>
      </c>
      <c r="Z84" s="4">
        <v>0</v>
      </c>
      <c r="AA84" s="4">
        <v>5</v>
      </c>
      <c r="AB84" s="38">
        <v>41</v>
      </c>
      <c r="AC84" s="38">
        <v>25</v>
      </c>
      <c r="AD84" s="4">
        <v>16</v>
      </c>
      <c r="AE84" s="38">
        <v>30</v>
      </c>
      <c r="AF84" s="5"/>
      <c r="AG84" s="4"/>
      <c r="AH84" s="4"/>
      <c r="AI84" s="6"/>
    </row>
    <row r="85" spans="15:35" ht="12.75">
      <c r="O85" s="26">
        <v>3</v>
      </c>
      <c r="P85" s="20" t="s">
        <v>40</v>
      </c>
      <c r="Q85" s="20" t="s">
        <v>42</v>
      </c>
      <c r="R85" s="27" t="s">
        <v>53</v>
      </c>
      <c r="S85" s="30">
        <v>0.6666666666666666</v>
      </c>
      <c r="T85" s="24" t="s">
        <v>161</v>
      </c>
      <c r="U85" s="24"/>
      <c r="V85" s="29" t="s">
        <v>105</v>
      </c>
      <c r="W85" s="39" t="s">
        <v>33</v>
      </c>
      <c r="X85" s="38">
        <v>16</v>
      </c>
      <c r="Y85" s="4">
        <v>9</v>
      </c>
      <c r="Z85" s="4">
        <v>1</v>
      </c>
      <c r="AA85" s="4">
        <v>6</v>
      </c>
      <c r="AB85" s="38">
        <v>34</v>
      </c>
      <c r="AC85" s="38">
        <v>26</v>
      </c>
      <c r="AD85" s="4">
        <v>8</v>
      </c>
      <c r="AE85" s="38">
        <v>28</v>
      </c>
      <c r="AF85" s="5"/>
      <c r="AG85" s="4"/>
      <c r="AH85" s="4"/>
      <c r="AI85" s="6"/>
    </row>
    <row r="86" spans="15:35" ht="12.75">
      <c r="O86" s="26">
        <v>4</v>
      </c>
      <c r="P86" s="20" t="s">
        <v>134</v>
      </c>
      <c r="Q86" s="20" t="s">
        <v>28</v>
      </c>
      <c r="R86" s="27" t="s">
        <v>17</v>
      </c>
      <c r="S86" s="30">
        <v>0.5833333333333334</v>
      </c>
      <c r="T86" s="24" t="s">
        <v>112</v>
      </c>
      <c r="U86" s="24"/>
      <c r="V86" s="29" t="s">
        <v>106</v>
      </c>
      <c r="W86" s="39" t="s">
        <v>26</v>
      </c>
      <c r="X86" s="38">
        <v>16</v>
      </c>
      <c r="Y86" s="4">
        <v>8</v>
      </c>
      <c r="Z86" s="4">
        <v>1</v>
      </c>
      <c r="AA86" s="4">
        <v>7</v>
      </c>
      <c r="AB86" s="38">
        <v>20</v>
      </c>
      <c r="AC86" s="38">
        <v>27</v>
      </c>
      <c r="AD86" s="4">
        <v>-7</v>
      </c>
      <c r="AE86" s="38">
        <v>25</v>
      </c>
      <c r="AF86" s="5"/>
      <c r="AG86" s="4"/>
      <c r="AH86" s="4"/>
      <c r="AI86" s="6"/>
    </row>
    <row r="87" spans="15:35" ht="12.75">
      <c r="O87" s="26">
        <v>5</v>
      </c>
      <c r="P87" s="20" t="s">
        <v>49</v>
      </c>
      <c r="Q87" s="20" t="s">
        <v>46</v>
      </c>
      <c r="R87" s="27" t="s">
        <v>17</v>
      </c>
      <c r="S87" s="30">
        <v>0.5833333333333334</v>
      </c>
      <c r="T87" s="24" t="s">
        <v>200</v>
      </c>
      <c r="U87" s="24"/>
      <c r="V87" s="40" t="s">
        <v>155</v>
      </c>
      <c r="W87" s="39" t="s">
        <v>38</v>
      </c>
      <c r="X87" s="38">
        <v>16</v>
      </c>
      <c r="Y87" s="4">
        <v>6</v>
      </c>
      <c r="Z87" s="4">
        <v>3</v>
      </c>
      <c r="AA87" s="4">
        <v>7</v>
      </c>
      <c r="AB87" s="38">
        <v>28</v>
      </c>
      <c r="AC87" s="38">
        <v>34</v>
      </c>
      <c r="AD87" s="4">
        <v>-6</v>
      </c>
      <c r="AE87" s="38">
        <v>21</v>
      </c>
      <c r="AF87" s="5">
        <v>2</v>
      </c>
      <c r="AG87" s="4">
        <v>3</v>
      </c>
      <c r="AH87" s="4" t="s">
        <v>215</v>
      </c>
      <c r="AI87" s="6" t="s">
        <v>216</v>
      </c>
    </row>
    <row r="88" spans="15:35" ht="12.75">
      <c r="O88" s="26">
        <v>6</v>
      </c>
      <c r="P88" s="20" t="s">
        <v>44</v>
      </c>
      <c r="Q88" s="20" t="s">
        <v>48</v>
      </c>
      <c r="R88" s="27" t="s">
        <v>17</v>
      </c>
      <c r="S88" s="30">
        <v>0.5</v>
      </c>
      <c r="T88" s="24" t="s">
        <v>14</v>
      </c>
      <c r="U88" s="24"/>
      <c r="V88" s="29" t="s">
        <v>156</v>
      </c>
      <c r="W88" s="39" t="s">
        <v>32</v>
      </c>
      <c r="X88" s="38">
        <v>15</v>
      </c>
      <c r="Y88" s="4">
        <v>7</v>
      </c>
      <c r="Z88" s="4">
        <v>0</v>
      </c>
      <c r="AA88" s="4">
        <v>8</v>
      </c>
      <c r="AB88" s="38">
        <v>28</v>
      </c>
      <c r="AC88" s="38">
        <v>30</v>
      </c>
      <c r="AD88" s="4">
        <v>-2</v>
      </c>
      <c r="AE88" s="38">
        <v>21</v>
      </c>
      <c r="AF88" s="5">
        <v>2</v>
      </c>
      <c r="AG88" s="4">
        <v>3</v>
      </c>
      <c r="AH88" s="4" t="s">
        <v>217</v>
      </c>
      <c r="AI88" s="6" t="s">
        <v>218</v>
      </c>
    </row>
    <row r="89" spans="21:35" ht="12.75">
      <c r="U89" s="24"/>
      <c r="V89" s="29" t="s">
        <v>108</v>
      </c>
      <c r="W89" s="39" t="s">
        <v>36</v>
      </c>
      <c r="X89" s="38">
        <v>16</v>
      </c>
      <c r="Y89" s="4">
        <v>5</v>
      </c>
      <c r="Z89" s="4">
        <v>3</v>
      </c>
      <c r="AA89" s="4">
        <v>8</v>
      </c>
      <c r="AB89" s="38">
        <v>34</v>
      </c>
      <c r="AC89" s="38">
        <v>32</v>
      </c>
      <c r="AD89" s="4">
        <v>2</v>
      </c>
      <c r="AE89" s="38">
        <v>18</v>
      </c>
      <c r="AF89" s="5"/>
      <c r="AG89" s="4"/>
      <c r="AH89" s="4"/>
      <c r="AI89" s="6"/>
    </row>
    <row r="90" spans="21:35" ht="12.75">
      <c r="U90" s="24"/>
      <c r="V90" s="29" t="s">
        <v>98</v>
      </c>
      <c r="W90" s="39" t="s">
        <v>35</v>
      </c>
      <c r="X90" s="38">
        <v>16</v>
      </c>
      <c r="Y90" s="4">
        <v>5</v>
      </c>
      <c r="Z90" s="4">
        <v>1</v>
      </c>
      <c r="AA90" s="4">
        <v>10</v>
      </c>
      <c r="AB90" s="38">
        <v>18</v>
      </c>
      <c r="AC90" s="38">
        <v>29</v>
      </c>
      <c r="AD90" s="4">
        <v>-11</v>
      </c>
      <c r="AE90" s="38">
        <v>16</v>
      </c>
      <c r="AF90" s="5"/>
      <c r="AG90" s="4"/>
      <c r="AH90" s="4"/>
      <c r="AI90" s="6"/>
    </row>
    <row r="91" spans="21:35" ht="12.75">
      <c r="U91" s="24"/>
      <c r="V91" s="29" t="s">
        <v>97</v>
      </c>
      <c r="W91" s="39" t="s">
        <v>37</v>
      </c>
      <c r="X91" s="38">
        <v>15</v>
      </c>
      <c r="Y91" s="4">
        <v>4</v>
      </c>
      <c r="Z91" s="4">
        <v>0</v>
      </c>
      <c r="AA91" s="4">
        <v>11</v>
      </c>
      <c r="AB91" s="38">
        <v>24</v>
      </c>
      <c r="AC91" s="38">
        <v>49</v>
      </c>
      <c r="AD91" s="4">
        <v>-25</v>
      </c>
      <c r="AE91" s="38">
        <v>12</v>
      </c>
      <c r="AF91" s="5"/>
      <c r="AG91" s="4"/>
      <c r="AH91" s="4"/>
      <c r="AI91" s="6"/>
    </row>
    <row r="92" spans="21:35" ht="12.75" customHeight="1">
      <c r="U92" s="24"/>
      <c r="V92" s="29" t="s">
        <v>102</v>
      </c>
      <c r="W92" s="41" t="s">
        <v>39</v>
      </c>
      <c r="X92" s="38">
        <v>15</v>
      </c>
      <c r="Y92" s="8">
        <v>1</v>
      </c>
      <c r="Z92" s="8">
        <v>2</v>
      </c>
      <c r="AA92" s="8">
        <v>12</v>
      </c>
      <c r="AB92" s="38">
        <v>11</v>
      </c>
      <c r="AC92" s="38">
        <v>37</v>
      </c>
      <c r="AD92" s="8">
        <v>-26</v>
      </c>
      <c r="AE92" s="38">
        <v>5</v>
      </c>
      <c r="AF92" s="7"/>
      <c r="AG92" s="8"/>
      <c r="AH92" s="8"/>
      <c r="AI92" s="9"/>
    </row>
    <row r="93" ht="12.75">
      <c r="U93" s="24"/>
    </row>
    <row r="94" spans="15:35" ht="12.75" customHeight="1">
      <c r="O94" s="26" t="s">
        <v>122</v>
      </c>
      <c r="P94" s="19" t="s">
        <v>201</v>
      </c>
      <c r="Q94" s="49"/>
      <c r="R94" s="28" t="s">
        <v>52</v>
      </c>
      <c r="S94" s="28" t="s">
        <v>51</v>
      </c>
      <c r="T94" s="28" t="s">
        <v>50</v>
      </c>
      <c r="U94" s="24"/>
      <c r="X94" s="1" t="s">
        <v>1</v>
      </c>
      <c r="Y94" s="2" t="s">
        <v>2</v>
      </c>
      <c r="Z94" s="2" t="s">
        <v>3</v>
      </c>
      <c r="AA94" s="2" t="s">
        <v>4</v>
      </c>
      <c r="AB94" s="2" t="s">
        <v>5</v>
      </c>
      <c r="AC94" s="2" t="s">
        <v>6</v>
      </c>
      <c r="AD94" s="2" t="s">
        <v>7</v>
      </c>
      <c r="AE94" s="3" t="s">
        <v>8</v>
      </c>
      <c r="AF94" s="34" t="s">
        <v>63</v>
      </c>
      <c r="AG94" s="35" t="s">
        <v>64</v>
      </c>
      <c r="AH94" s="35" t="s">
        <v>65</v>
      </c>
      <c r="AI94" s="36" t="s">
        <v>66</v>
      </c>
    </row>
    <row r="95" spans="21:35" ht="12.75">
      <c r="U95" s="24"/>
      <c r="V95" s="29" t="s">
        <v>67</v>
      </c>
      <c r="W95" s="37" t="s">
        <v>34</v>
      </c>
      <c r="X95" s="38">
        <v>16</v>
      </c>
      <c r="Y95" s="11">
        <v>13</v>
      </c>
      <c r="Z95" s="11">
        <v>0</v>
      </c>
      <c r="AA95" s="11">
        <v>3</v>
      </c>
      <c r="AB95" s="38">
        <v>49</v>
      </c>
      <c r="AC95" s="38">
        <v>30</v>
      </c>
      <c r="AD95" s="11">
        <v>19</v>
      </c>
      <c r="AE95" s="38">
        <v>39</v>
      </c>
      <c r="AF95" s="10"/>
      <c r="AG95" s="11"/>
      <c r="AH95" s="11"/>
      <c r="AI95" s="12"/>
    </row>
    <row r="96" spans="15:35" ht="12.75">
      <c r="O96" s="26">
        <v>1</v>
      </c>
      <c r="P96" s="20" t="s">
        <v>44</v>
      </c>
      <c r="Q96" s="22" t="s">
        <v>0</v>
      </c>
      <c r="R96" s="22" t="s">
        <v>0</v>
      </c>
      <c r="S96" s="22" t="s">
        <v>0</v>
      </c>
      <c r="T96" s="22" t="s">
        <v>0</v>
      </c>
      <c r="U96" s="24"/>
      <c r="V96" s="29" t="s">
        <v>99</v>
      </c>
      <c r="W96" s="39" t="s">
        <v>31</v>
      </c>
      <c r="X96" s="38">
        <v>16</v>
      </c>
      <c r="Y96" s="4">
        <v>12</v>
      </c>
      <c r="Z96" s="4">
        <v>1</v>
      </c>
      <c r="AA96" s="4">
        <v>3</v>
      </c>
      <c r="AB96" s="38">
        <v>45</v>
      </c>
      <c r="AC96" s="38">
        <v>14</v>
      </c>
      <c r="AD96" s="4">
        <v>31</v>
      </c>
      <c r="AE96" s="38">
        <v>37</v>
      </c>
      <c r="AF96" s="5"/>
      <c r="AG96" s="4"/>
      <c r="AH96" s="4"/>
      <c r="AI96" s="6"/>
    </row>
    <row r="97" spans="15:35" ht="12.75">
      <c r="O97" s="26">
        <v>2</v>
      </c>
      <c r="P97" s="20" t="s">
        <v>48</v>
      </c>
      <c r="Q97" s="20" t="s">
        <v>49</v>
      </c>
      <c r="R97" s="27" t="s">
        <v>17</v>
      </c>
      <c r="S97" s="30">
        <v>0.5</v>
      </c>
      <c r="T97" s="24" t="s">
        <v>95</v>
      </c>
      <c r="U97" s="24"/>
      <c r="V97" s="29" t="s">
        <v>100</v>
      </c>
      <c r="W97" s="39" t="s">
        <v>137</v>
      </c>
      <c r="X97" s="38">
        <v>16</v>
      </c>
      <c r="Y97" s="4">
        <v>11</v>
      </c>
      <c r="Z97" s="4">
        <v>0</v>
      </c>
      <c r="AA97" s="4">
        <v>5</v>
      </c>
      <c r="AB97" s="38">
        <v>47</v>
      </c>
      <c r="AC97" s="38">
        <v>26</v>
      </c>
      <c r="AD97" s="4">
        <v>21</v>
      </c>
      <c r="AE97" s="38">
        <v>33</v>
      </c>
      <c r="AF97" s="5"/>
      <c r="AG97" s="4"/>
      <c r="AH97" s="4"/>
      <c r="AI97" s="6"/>
    </row>
    <row r="98" spans="15:35" ht="12.75" customHeight="1">
      <c r="O98" s="26">
        <v>3</v>
      </c>
      <c r="P98" s="20" t="s">
        <v>46</v>
      </c>
      <c r="Q98" s="20" t="s">
        <v>134</v>
      </c>
      <c r="R98" s="27" t="s">
        <v>17</v>
      </c>
      <c r="S98" s="30">
        <v>0.5833333333333334</v>
      </c>
      <c r="T98" s="24" t="s">
        <v>119</v>
      </c>
      <c r="U98" s="24"/>
      <c r="V98" s="29" t="s">
        <v>105</v>
      </c>
      <c r="W98" s="39" t="s">
        <v>33</v>
      </c>
      <c r="X98" s="38">
        <v>17</v>
      </c>
      <c r="Y98" s="4">
        <v>9</v>
      </c>
      <c r="Z98" s="4">
        <v>1</v>
      </c>
      <c r="AA98" s="4">
        <v>7</v>
      </c>
      <c r="AB98" s="38">
        <v>35</v>
      </c>
      <c r="AC98" s="38">
        <v>28</v>
      </c>
      <c r="AD98" s="4">
        <v>7</v>
      </c>
      <c r="AE98" s="38">
        <v>28</v>
      </c>
      <c r="AF98" s="5"/>
      <c r="AG98" s="4"/>
      <c r="AH98" s="4"/>
      <c r="AI98" s="6"/>
    </row>
    <row r="99" spans="15:35" ht="12.75" customHeight="1">
      <c r="O99" s="26">
        <v>4</v>
      </c>
      <c r="P99" s="20" t="s">
        <v>28</v>
      </c>
      <c r="Q99" s="20" t="s">
        <v>40</v>
      </c>
      <c r="R99" s="27" t="s">
        <v>53</v>
      </c>
      <c r="S99" s="30">
        <v>0.6666666666666666</v>
      </c>
      <c r="T99" s="24" t="s">
        <v>92</v>
      </c>
      <c r="U99" s="24"/>
      <c r="V99" s="29" t="s">
        <v>106</v>
      </c>
      <c r="W99" s="39" t="s">
        <v>26</v>
      </c>
      <c r="X99" s="38">
        <v>17</v>
      </c>
      <c r="Y99" s="4">
        <v>8</v>
      </c>
      <c r="Z99" s="4">
        <v>1</v>
      </c>
      <c r="AA99" s="4">
        <v>8</v>
      </c>
      <c r="AB99" s="38">
        <v>20</v>
      </c>
      <c r="AC99" s="38">
        <v>31</v>
      </c>
      <c r="AD99" s="4">
        <v>-11</v>
      </c>
      <c r="AE99" s="38">
        <v>25</v>
      </c>
      <c r="AF99" s="5"/>
      <c r="AG99" s="4"/>
      <c r="AH99" s="4"/>
      <c r="AI99" s="6"/>
    </row>
    <row r="100" spans="15:35" ht="12.75">
      <c r="O100" s="26">
        <v>5</v>
      </c>
      <c r="P100" s="20" t="s">
        <v>42</v>
      </c>
      <c r="Q100" s="20" t="s">
        <v>43</v>
      </c>
      <c r="R100" s="27" t="s">
        <v>17</v>
      </c>
      <c r="S100" s="30">
        <v>0.5833333333333334</v>
      </c>
      <c r="T100" s="24" t="s">
        <v>22</v>
      </c>
      <c r="U100" s="24"/>
      <c r="V100" s="29" t="s">
        <v>107</v>
      </c>
      <c r="W100" s="39" t="s">
        <v>38</v>
      </c>
      <c r="X100" s="38">
        <v>17</v>
      </c>
      <c r="Y100" s="4">
        <v>6</v>
      </c>
      <c r="Z100" s="4">
        <v>4</v>
      </c>
      <c r="AA100" s="4">
        <v>7</v>
      </c>
      <c r="AB100" s="38">
        <v>29</v>
      </c>
      <c r="AC100" s="38">
        <v>35</v>
      </c>
      <c r="AD100" s="4">
        <v>-6</v>
      </c>
      <c r="AE100" s="38">
        <v>22</v>
      </c>
      <c r="AF100" s="5">
        <v>2</v>
      </c>
      <c r="AG100" s="4">
        <v>3</v>
      </c>
      <c r="AH100" s="4" t="s">
        <v>215</v>
      </c>
      <c r="AI100" s="6" t="s">
        <v>216</v>
      </c>
    </row>
    <row r="101" spans="15:35" ht="12.75">
      <c r="O101" s="26">
        <v>6</v>
      </c>
      <c r="P101" s="20" t="s">
        <v>45</v>
      </c>
      <c r="Q101" s="20" t="s">
        <v>41</v>
      </c>
      <c r="R101" s="27" t="s">
        <v>17</v>
      </c>
      <c r="S101" s="30">
        <v>0.5833333333333334</v>
      </c>
      <c r="T101" s="24" t="s">
        <v>152</v>
      </c>
      <c r="U101" s="24"/>
      <c r="V101" s="29" t="s">
        <v>101</v>
      </c>
      <c r="W101" s="39" t="s">
        <v>32</v>
      </c>
      <c r="X101" s="38">
        <v>16</v>
      </c>
      <c r="Y101" s="4">
        <v>7</v>
      </c>
      <c r="Z101" s="4">
        <v>1</v>
      </c>
      <c r="AA101" s="4">
        <v>8</v>
      </c>
      <c r="AB101" s="38">
        <v>30</v>
      </c>
      <c r="AC101" s="38">
        <v>32</v>
      </c>
      <c r="AD101" s="4">
        <v>-2</v>
      </c>
      <c r="AE101" s="38">
        <v>22</v>
      </c>
      <c r="AF101" s="5">
        <v>2</v>
      </c>
      <c r="AG101" s="4">
        <v>3</v>
      </c>
      <c r="AH101" s="4" t="s">
        <v>217</v>
      </c>
      <c r="AI101" s="6" t="s">
        <v>218</v>
      </c>
    </row>
    <row r="102" spans="5:35" ht="12.75">
      <c r="E102" s="43"/>
      <c r="F102" s="44"/>
      <c r="U102" s="24"/>
      <c r="V102" s="29" t="s">
        <v>108</v>
      </c>
      <c r="W102" s="39" t="s">
        <v>36</v>
      </c>
      <c r="X102" s="38">
        <v>17</v>
      </c>
      <c r="Y102" s="4">
        <v>5</v>
      </c>
      <c r="Z102" s="4">
        <v>4</v>
      </c>
      <c r="AA102" s="4">
        <v>8</v>
      </c>
      <c r="AB102" s="38">
        <v>36</v>
      </c>
      <c r="AC102" s="38">
        <v>34</v>
      </c>
      <c r="AD102" s="4">
        <v>2</v>
      </c>
      <c r="AE102" s="38">
        <v>19</v>
      </c>
      <c r="AF102" s="5"/>
      <c r="AG102" s="4"/>
      <c r="AH102" s="4"/>
      <c r="AI102" s="6"/>
    </row>
    <row r="103" spans="5:35" ht="12.75">
      <c r="E103" s="43"/>
      <c r="F103" s="45"/>
      <c r="U103" s="24"/>
      <c r="V103" s="29" t="s">
        <v>98</v>
      </c>
      <c r="W103" s="39" t="s">
        <v>35</v>
      </c>
      <c r="X103" s="38">
        <v>16</v>
      </c>
      <c r="Y103" s="4">
        <v>5</v>
      </c>
      <c r="Z103" s="4">
        <v>1</v>
      </c>
      <c r="AA103" s="4">
        <v>10</v>
      </c>
      <c r="AB103" s="38">
        <v>18</v>
      </c>
      <c r="AC103" s="38">
        <v>29</v>
      </c>
      <c r="AD103" s="4">
        <v>-11</v>
      </c>
      <c r="AE103" s="38">
        <v>16</v>
      </c>
      <c r="AF103" s="5"/>
      <c r="AG103" s="4"/>
      <c r="AH103" s="4"/>
      <c r="AI103" s="6"/>
    </row>
    <row r="104" spans="21:35" ht="12.75">
      <c r="U104" s="24"/>
      <c r="V104" s="29" t="s">
        <v>97</v>
      </c>
      <c r="W104" s="39" t="s">
        <v>37</v>
      </c>
      <c r="X104" s="38">
        <v>16</v>
      </c>
      <c r="Y104" s="4">
        <v>4</v>
      </c>
      <c r="Z104" s="4">
        <v>0</v>
      </c>
      <c r="AA104" s="4">
        <v>12</v>
      </c>
      <c r="AB104" s="38">
        <v>25</v>
      </c>
      <c r="AC104" s="38">
        <v>55</v>
      </c>
      <c r="AD104" s="4">
        <v>-30</v>
      </c>
      <c r="AE104" s="38">
        <v>12</v>
      </c>
      <c r="AF104" s="5"/>
      <c r="AG104" s="4"/>
      <c r="AH104" s="4"/>
      <c r="AI104" s="6"/>
    </row>
    <row r="105" spans="21:35" ht="12.75">
      <c r="U105" s="24"/>
      <c r="V105" s="29" t="s">
        <v>102</v>
      </c>
      <c r="W105" s="41" t="s">
        <v>39</v>
      </c>
      <c r="X105" s="38">
        <v>16</v>
      </c>
      <c r="Y105" s="8">
        <v>1</v>
      </c>
      <c r="Z105" s="8">
        <v>3</v>
      </c>
      <c r="AA105" s="8">
        <v>12</v>
      </c>
      <c r="AB105" s="38">
        <v>12</v>
      </c>
      <c r="AC105" s="38">
        <v>38</v>
      </c>
      <c r="AD105" s="8">
        <v>-26</v>
      </c>
      <c r="AE105" s="38">
        <v>6</v>
      </c>
      <c r="AF105" s="7"/>
      <c r="AG105" s="8"/>
      <c r="AH105" s="8"/>
      <c r="AI105" s="9"/>
    </row>
    <row r="106" ht="12.75">
      <c r="U106" s="24"/>
    </row>
    <row r="107" spans="15:35" ht="12.75">
      <c r="O107" s="26" t="s">
        <v>13</v>
      </c>
      <c r="P107" s="19" t="s">
        <v>192</v>
      </c>
      <c r="R107" s="28" t="s">
        <v>52</v>
      </c>
      <c r="S107" s="28" t="s">
        <v>51</v>
      </c>
      <c r="T107" s="28" t="s">
        <v>50</v>
      </c>
      <c r="U107" s="24"/>
      <c r="X107" s="1" t="s">
        <v>1</v>
      </c>
      <c r="Y107" s="2" t="s">
        <v>2</v>
      </c>
      <c r="Z107" s="2" t="s">
        <v>3</v>
      </c>
      <c r="AA107" s="2" t="s">
        <v>4</v>
      </c>
      <c r="AB107" s="2" t="s">
        <v>5</v>
      </c>
      <c r="AC107" s="2" t="s">
        <v>6</v>
      </c>
      <c r="AD107" s="2" t="s">
        <v>7</v>
      </c>
      <c r="AE107" s="3" t="s">
        <v>8</v>
      </c>
      <c r="AF107" s="34" t="s">
        <v>63</v>
      </c>
      <c r="AG107" s="35" t="s">
        <v>64</v>
      </c>
      <c r="AH107" s="35" t="s">
        <v>65</v>
      </c>
      <c r="AI107" s="36" t="s">
        <v>66</v>
      </c>
    </row>
    <row r="108" spans="21:35" ht="12.75">
      <c r="U108" s="24"/>
      <c r="V108" s="40" t="s">
        <v>81</v>
      </c>
      <c r="W108" s="37" t="s">
        <v>31</v>
      </c>
      <c r="X108" s="38">
        <v>17</v>
      </c>
      <c r="Y108" s="11">
        <v>13</v>
      </c>
      <c r="Z108" s="11">
        <v>1</v>
      </c>
      <c r="AA108" s="11">
        <v>3</v>
      </c>
      <c r="AB108" s="38">
        <v>47</v>
      </c>
      <c r="AC108" s="38">
        <v>14</v>
      </c>
      <c r="AD108" s="11">
        <v>33</v>
      </c>
      <c r="AE108" s="38">
        <v>40</v>
      </c>
      <c r="AF108" s="10"/>
      <c r="AG108" s="11"/>
      <c r="AH108" s="11"/>
      <c r="AI108" s="12"/>
    </row>
    <row r="109" spans="15:35" ht="12.75">
      <c r="O109" s="26">
        <v>1</v>
      </c>
      <c r="P109" s="20" t="s">
        <v>28</v>
      </c>
      <c r="Q109" s="22" t="s">
        <v>0</v>
      </c>
      <c r="R109" s="22" t="s">
        <v>0</v>
      </c>
      <c r="S109" s="22" t="s">
        <v>0</v>
      </c>
      <c r="T109" s="22" t="s">
        <v>0</v>
      </c>
      <c r="U109" s="24"/>
      <c r="V109" s="29" t="s">
        <v>103</v>
      </c>
      <c r="W109" s="39" t="s">
        <v>34</v>
      </c>
      <c r="X109" s="38">
        <v>17</v>
      </c>
      <c r="Y109" s="4">
        <v>13</v>
      </c>
      <c r="Z109" s="4">
        <v>0</v>
      </c>
      <c r="AA109" s="4">
        <v>4</v>
      </c>
      <c r="AB109" s="38">
        <v>51</v>
      </c>
      <c r="AC109" s="38">
        <v>33</v>
      </c>
      <c r="AD109" s="4">
        <v>18</v>
      </c>
      <c r="AE109" s="38">
        <v>39</v>
      </c>
      <c r="AF109" s="5"/>
      <c r="AG109" s="4"/>
      <c r="AH109" s="4"/>
      <c r="AI109" s="6"/>
    </row>
    <row r="110" spans="15:35" ht="12.75">
      <c r="O110" s="26">
        <v>2</v>
      </c>
      <c r="P110" s="20" t="s">
        <v>42</v>
      </c>
      <c r="Q110" s="20" t="s">
        <v>46</v>
      </c>
      <c r="R110" s="22" t="s">
        <v>193</v>
      </c>
      <c r="S110" s="22">
        <v>0.75</v>
      </c>
      <c r="T110" s="51" t="s">
        <v>20</v>
      </c>
      <c r="U110" s="24"/>
      <c r="V110" s="29" t="s">
        <v>100</v>
      </c>
      <c r="W110" s="39" t="s">
        <v>137</v>
      </c>
      <c r="X110" s="38">
        <v>17</v>
      </c>
      <c r="Y110" s="4">
        <v>11</v>
      </c>
      <c r="Z110" s="4">
        <v>0</v>
      </c>
      <c r="AA110" s="4">
        <v>6</v>
      </c>
      <c r="AB110" s="38">
        <v>47</v>
      </c>
      <c r="AC110" s="38">
        <v>28</v>
      </c>
      <c r="AD110" s="4">
        <v>19</v>
      </c>
      <c r="AE110" s="38">
        <v>33</v>
      </c>
      <c r="AF110" s="5"/>
      <c r="AG110" s="4"/>
      <c r="AH110" s="4"/>
      <c r="AI110" s="6"/>
    </row>
    <row r="111" spans="15:35" ht="12.75">
      <c r="O111" s="26">
        <v>3</v>
      </c>
      <c r="P111" s="20" t="s">
        <v>45</v>
      </c>
      <c r="Q111" s="20" t="s">
        <v>48</v>
      </c>
      <c r="R111" s="22" t="s">
        <v>193</v>
      </c>
      <c r="S111" s="22">
        <v>0.7083333333333334</v>
      </c>
      <c r="T111" s="24" t="s">
        <v>29</v>
      </c>
      <c r="U111" s="24"/>
      <c r="V111" s="29" t="s">
        <v>105</v>
      </c>
      <c r="W111" s="39" t="s">
        <v>33</v>
      </c>
      <c r="X111" s="38">
        <v>18</v>
      </c>
      <c r="Y111" s="4">
        <v>10</v>
      </c>
      <c r="Z111" s="4">
        <v>1</v>
      </c>
      <c r="AA111" s="4">
        <v>7</v>
      </c>
      <c r="AB111" s="38">
        <v>39</v>
      </c>
      <c r="AC111" s="38">
        <v>29</v>
      </c>
      <c r="AD111" s="4">
        <v>10</v>
      </c>
      <c r="AE111" s="38">
        <v>31</v>
      </c>
      <c r="AF111" s="5"/>
      <c r="AG111" s="4"/>
      <c r="AH111" s="4"/>
      <c r="AI111" s="6"/>
    </row>
    <row r="112" spans="15:35" ht="12.75">
      <c r="O112" s="26">
        <v>4</v>
      </c>
      <c r="P112" s="20" t="s">
        <v>41</v>
      </c>
      <c r="Q112" s="20" t="s">
        <v>44</v>
      </c>
      <c r="R112" s="22" t="s">
        <v>193</v>
      </c>
      <c r="S112" s="22">
        <v>0.708333333333333</v>
      </c>
      <c r="T112" s="51" t="s">
        <v>132</v>
      </c>
      <c r="U112" s="24"/>
      <c r="V112" s="40" t="s">
        <v>89</v>
      </c>
      <c r="W112" s="39" t="s">
        <v>38</v>
      </c>
      <c r="X112" s="38">
        <v>18</v>
      </c>
      <c r="Y112" s="4">
        <v>7</v>
      </c>
      <c r="Z112" s="4">
        <v>4</v>
      </c>
      <c r="AA112" s="4">
        <v>7</v>
      </c>
      <c r="AB112" s="38">
        <v>32</v>
      </c>
      <c r="AC112" s="38">
        <v>37</v>
      </c>
      <c r="AD112" s="4">
        <v>-5</v>
      </c>
      <c r="AE112" s="38">
        <v>25</v>
      </c>
      <c r="AF112" s="5">
        <v>2</v>
      </c>
      <c r="AG112" s="4">
        <v>3</v>
      </c>
      <c r="AH112" s="4">
        <v>3</v>
      </c>
      <c r="AI112" s="6">
        <v>2</v>
      </c>
    </row>
    <row r="113" spans="15:35" ht="12.75">
      <c r="O113" s="26">
        <v>5</v>
      </c>
      <c r="P113" s="20" t="s">
        <v>43</v>
      </c>
      <c r="Q113" s="20" t="s">
        <v>49</v>
      </c>
      <c r="R113" s="22" t="s">
        <v>193</v>
      </c>
      <c r="S113" s="22">
        <v>0.708333333333333</v>
      </c>
      <c r="T113" s="51" t="s">
        <v>21</v>
      </c>
      <c r="U113" s="24"/>
      <c r="V113" s="29" t="s">
        <v>96</v>
      </c>
      <c r="W113" s="39" t="s">
        <v>26</v>
      </c>
      <c r="X113" s="38">
        <v>17</v>
      </c>
      <c r="Y113" s="4">
        <v>8</v>
      </c>
      <c r="Z113" s="4">
        <v>1</v>
      </c>
      <c r="AA113" s="4">
        <v>8</v>
      </c>
      <c r="AB113" s="38">
        <v>20</v>
      </c>
      <c r="AC113" s="38">
        <v>31</v>
      </c>
      <c r="AD113" s="4">
        <v>-11</v>
      </c>
      <c r="AE113" s="38">
        <v>25</v>
      </c>
      <c r="AF113" s="5">
        <v>2</v>
      </c>
      <c r="AG113" s="4">
        <v>3</v>
      </c>
      <c r="AH113" s="4">
        <v>2</v>
      </c>
      <c r="AI113" s="6">
        <v>3</v>
      </c>
    </row>
    <row r="114" spans="15:35" ht="12.75">
      <c r="O114" s="26">
        <v>6</v>
      </c>
      <c r="P114" s="20" t="s">
        <v>40</v>
      </c>
      <c r="Q114" s="20" t="s">
        <v>134</v>
      </c>
      <c r="R114" s="22" t="s">
        <v>193</v>
      </c>
      <c r="S114" s="22">
        <v>0.7291666666666666</v>
      </c>
      <c r="T114" s="51" t="s">
        <v>23</v>
      </c>
      <c r="U114" s="24"/>
      <c r="V114" s="29" t="s">
        <v>101</v>
      </c>
      <c r="W114" s="39" t="s">
        <v>32</v>
      </c>
      <c r="X114" s="38">
        <v>17</v>
      </c>
      <c r="Y114" s="4">
        <v>7</v>
      </c>
      <c r="Z114" s="4">
        <v>1</v>
      </c>
      <c r="AA114" s="4">
        <v>9</v>
      </c>
      <c r="AB114" s="38">
        <v>31</v>
      </c>
      <c r="AC114" s="38">
        <v>36</v>
      </c>
      <c r="AD114" s="4">
        <v>-5</v>
      </c>
      <c r="AE114" s="38">
        <v>22</v>
      </c>
      <c r="AF114" s="5">
        <v>2</v>
      </c>
      <c r="AG114" s="4">
        <v>4</v>
      </c>
      <c r="AH114" s="4">
        <v>7</v>
      </c>
      <c r="AI114" s="6">
        <v>4</v>
      </c>
    </row>
    <row r="115" spans="21:35" ht="12.75">
      <c r="U115" s="24"/>
      <c r="V115" s="29" t="s">
        <v>108</v>
      </c>
      <c r="W115" s="39" t="s">
        <v>36</v>
      </c>
      <c r="X115" s="38">
        <v>18</v>
      </c>
      <c r="Y115" s="4">
        <v>6</v>
      </c>
      <c r="Z115" s="4">
        <v>4</v>
      </c>
      <c r="AA115" s="4">
        <v>8</v>
      </c>
      <c r="AB115" s="38">
        <v>42</v>
      </c>
      <c r="AC115" s="38">
        <v>34</v>
      </c>
      <c r="AD115" s="4">
        <v>8</v>
      </c>
      <c r="AE115" s="38">
        <v>22</v>
      </c>
      <c r="AF115" s="5">
        <v>2</v>
      </c>
      <c r="AG115" s="4">
        <v>1</v>
      </c>
      <c r="AH115" s="4">
        <v>4</v>
      </c>
      <c r="AI115" s="6">
        <v>7</v>
      </c>
    </row>
    <row r="116" spans="21:35" ht="12.75">
      <c r="U116" s="24"/>
      <c r="V116" s="29" t="s">
        <v>98</v>
      </c>
      <c r="W116" s="39" t="s">
        <v>35</v>
      </c>
      <c r="X116" s="38">
        <v>17</v>
      </c>
      <c r="Y116" s="4">
        <v>6</v>
      </c>
      <c r="Z116" s="4">
        <v>1</v>
      </c>
      <c r="AA116" s="4">
        <v>10</v>
      </c>
      <c r="AB116" s="38">
        <v>22</v>
      </c>
      <c r="AC116" s="38">
        <v>30</v>
      </c>
      <c r="AD116" s="4">
        <v>-8</v>
      </c>
      <c r="AE116" s="38">
        <v>19</v>
      </c>
      <c r="AF116" s="5"/>
      <c r="AG116" s="4"/>
      <c r="AH116" s="4"/>
      <c r="AI116" s="6"/>
    </row>
    <row r="117" spans="21:35" ht="12.75">
      <c r="U117" s="24"/>
      <c r="V117" s="29" t="s">
        <v>97</v>
      </c>
      <c r="W117" s="39" t="s">
        <v>37</v>
      </c>
      <c r="X117" s="38">
        <v>17</v>
      </c>
      <c r="Y117" s="4">
        <v>4</v>
      </c>
      <c r="Z117" s="4">
        <v>0</v>
      </c>
      <c r="AA117" s="4">
        <v>13</v>
      </c>
      <c r="AB117" s="38">
        <v>26</v>
      </c>
      <c r="AC117" s="38">
        <v>59</v>
      </c>
      <c r="AD117" s="4">
        <v>-33</v>
      </c>
      <c r="AE117" s="38">
        <v>12</v>
      </c>
      <c r="AF117" s="5"/>
      <c r="AG117" s="4"/>
      <c r="AH117" s="4"/>
      <c r="AI117" s="6"/>
    </row>
    <row r="118" spans="21:35" ht="12.75">
      <c r="U118" s="24"/>
      <c r="V118" s="29" t="s">
        <v>102</v>
      </c>
      <c r="W118" s="41" t="s">
        <v>39</v>
      </c>
      <c r="X118" s="38">
        <v>17</v>
      </c>
      <c r="Y118" s="8">
        <v>1</v>
      </c>
      <c r="Z118" s="8">
        <v>3</v>
      </c>
      <c r="AA118" s="8">
        <v>13</v>
      </c>
      <c r="AB118" s="38">
        <v>12</v>
      </c>
      <c r="AC118" s="38">
        <v>44</v>
      </c>
      <c r="AD118" s="8">
        <v>-32</v>
      </c>
      <c r="AE118" s="38">
        <v>6</v>
      </c>
      <c r="AF118" s="7"/>
      <c r="AG118" s="8"/>
      <c r="AH118" s="8"/>
      <c r="AI118" s="9"/>
    </row>
    <row r="119" ht="12.75">
      <c r="U119" s="24"/>
    </row>
    <row r="120" spans="15:35" ht="12.75">
      <c r="O120" s="26" t="s">
        <v>123</v>
      </c>
      <c r="P120" s="19" t="s">
        <v>202</v>
      </c>
      <c r="Q120" s="49"/>
      <c r="R120" s="28" t="s">
        <v>52</v>
      </c>
      <c r="S120" s="28" t="s">
        <v>51</v>
      </c>
      <c r="T120" s="28" t="s">
        <v>50</v>
      </c>
      <c r="U120" s="24"/>
      <c r="X120" s="1" t="s">
        <v>1</v>
      </c>
      <c r="Y120" s="2" t="s">
        <v>2</v>
      </c>
      <c r="Z120" s="2" t="s">
        <v>3</v>
      </c>
      <c r="AA120" s="2" t="s">
        <v>4</v>
      </c>
      <c r="AB120" s="2" t="s">
        <v>5</v>
      </c>
      <c r="AC120" s="2" t="s">
        <v>6</v>
      </c>
      <c r="AD120" s="2" t="s">
        <v>7</v>
      </c>
      <c r="AE120" s="3" t="s">
        <v>8</v>
      </c>
      <c r="AF120" s="34" t="s">
        <v>63</v>
      </c>
      <c r="AG120" s="35" t="s">
        <v>64</v>
      </c>
      <c r="AH120" s="35" t="s">
        <v>65</v>
      </c>
      <c r="AI120" s="36" t="s">
        <v>66</v>
      </c>
    </row>
    <row r="121" spans="21:35" ht="12.75">
      <c r="U121" s="24"/>
      <c r="V121" s="29" t="s">
        <v>67</v>
      </c>
      <c r="W121" s="37" t="s">
        <v>31</v>
      </c>
      <c r="X121" s="38">
        <v>18</v>
      </c>
      <c r="Y121" s="11">
        <v>14</v>
      </c>
      <c r="Z121" s="11">
        <v>1</v>
      </c>
      <c r="AA121" s="11">
        <v>3</v>
      </c>
      <c r="AB121" s="38">
        <v>55</v>
      </c>
      <c r="AC121" s="38">
        <v>14</v>
      </c>
      <c r="AD121" s="11">
        <v>41</v>
      </c>
      <c r="AE121" s="38">
        <v>43</v>
      </c>
      <c r="AF121" s="10"/>
      <c r="AG121" s="11"/>
      <c r="AH121" s="11"/>
      <c r="AI121" s="12"/>
    </row>
    <row r="122" spans="15:35" ht="12.75">
      <c r="O122" s="26">
        <v>1</v>
      </c>
      <c r="P122" s="22" t="s">
        <v>0</v>
      </c>
      <c r="Q122" s="20" t="s">
        <v>45</v>
      </c>
      <c r="R122" s="22" t="s">
        <v>0</v>
      </c>
      <c r="S122" s="22" t="s">
        <v>0</v>
      </c>
      <c r="T122" s="22" t="s">
        <v>0</v>
      </c>
      <c r="U122" s="24"/>
      <c r="V122" s="29" t="s">
        <v>99</v>
      </c>
      <c r="W122" s="39" t="s">
        <v>34</v>
      </c>
      <c r="X122" s="38">
        <v>18</v>
      </c>
      <c r="Y122" s="4">
        <v>14</v>
      </c>
      <c r="Z122" s="4">
        <v>0</v>
      </c>
      <c r="AA122" s="4">
        <v>4</v>
      </c>
      <c r="AB122" s="38">
        <v>57</v>
      </c>
      <c r="AC122" s="38">
        <v>33</v>
      </c>
      <c r="AD122" s="4">
        <v>24</v>
      </c>
      <c r="AE122" s="38">
        <v>42</v>
      </c>
      <c r="AF122" s="5"/>
      <c r="AG122" s="4"/>
      <c r="AH122" s="4"/>
      <c r="AI122" s="6"/>
    </row>
    <row r="123" spans="15:35" ht="12.75">
      <c r="O123" s="26">
        <v>2</v>
      </c>
      <c r="P123" s="20" t="s">
        <v>41</v>
      </c>
      <c r="Q123" s="20" t="s">
        <v>42</v>
      </c>
      <c r="R123" s="27" t="s">
        <v>17</v>
      </c>
      <c r="S123" s="30">
        <v>0.625</v>
      </c>
      <c r="T123" s="24" t="s">
        <v>23</v>
      </c>
      <c r="U123" s="24"/>
      <c r="V123" s="29" t="s">
        <v>100</v>
      </c>
      <c r="W123" s="39" t="s">
        <v>137</v>
      </c>
      <c r="X123" s="38">
        <v>18</v>
      </c>
      <c r="Y123" s="4">
        <v>12</v>
      </c>
      <c r="Z123" s="4">
        <v>0</v>
      </c>
      <c r="AA123" s="4">
        <v>6</v>
      </c>
      <c r="AB123" s="38">
        <v>54</v>
      </c>
      <c r="AC123" s="38">
        <v>31</v>
      </c>
      <c r="AD123" s="4">
        <v>23</v>
      </c>
      <c r="AE123" s="38">
        <v>36</v>
      </c>
      <c r="AF123" s="5"/>
      <c r="AG123" s="4"/>
      <c r="AH123" s="4"/>
      <c r="AI123" s="6"/>
    </row>
    <row r="124" spans="15:35" ht="12.75">
      <c r="O124" s="26">
        <v>3</v>
      </c>
      <c r="P124" s="20" t="s">
        <v>43</v>
      </c>
      <c r="Q124" s="20" t="s">
        <v>28</v>
      </c>
      <c r="R124" s="27" t="s">
        <v>53</v>
      </c>
      <c r="S124" s="30">
        <v>0.6666666666666666</v>
      </c>
      <c r="T124" s="47" t="s">
        <v>29</v>
      </c>
      <c r="U124" s="24"/>
      <c r="V124" s="29" t="s">
        <v>105</v>
      </c>
      <c r="W124" s="39" t="s">
        <v>33</v>
      </c>
      <c r="X124" s="38">
        <v>19</v>
      </c>
      <c r="Y124" s="4">
        <v>10</v>
      </c>
      <c r="Z124" s="4">
        <v>1</v>
      </c>
      <c r="AA124" s="4">
        <v>8</v>
      </c>
      <c r="AB124" s="38">
        <v>39</v>
      </c>
      <c r="AC124" s="38">
        <v>31</v>
      </c>
      <c r="AD124" s="4">
        <v>8</v>
      </c>
      <c r="AE124" s="38">
        <v>31</v>
      </c>
      <c r="AF124" s="5"/>
      <c r="AG124" s="4"/>
      <c r="AH124" s="4"/>
      <c r="AI124" s="6"/>
    </row>
    <row r="125" spans="15:35" ht="12.75">
      <c r="O125" s="26">
        <v>4</v>
      </c>
      <c r="P125" s="20" t="s">
        <v>40</v>
      </c>
      <c r="Q125" s="20" t="s">
        <v>46</v>
      </c>
      <c r="R125" s="27" t="s">
        <v>53</v>
      </c>
      <c r="S125" s="30">
        <v>0.6666666666666666</v>
      </c>
      <c r="T125" s="24" t="s">
        <v>203</v>
      </c>
      <c r="U125" s="24"/>
      <c r="V125" s="29" t="s">
        <v>106</v>
      </c>
      <c r="W125" s="39" t="s">
        <v>38</v>
      </c>
      <c r="X125" s="38">
        <v>19</v>
      </c>
      <c r="Y125" s="4">
        <v>8</v>
      </c>
      <c r="Z125" s="4">
        <v>4</v>
      </c>
      <c r="AA125" s="4">
        <v>7</v>
      </c>
      <c r="AB125" s="38">
        <v>36</v>
      </c>
      <c r="AC125" s="38">
        <v>39</v>
      </c>
      <c r="AD125" s="4">
        <v>-3</v>
      </c>
      <c r="AE125" s="38">
        <v>28</v>
      </c>
      <c r="AF125" s="5"/>
      <c r="AG125" s="4"/>
      <c r="AH125" s="4"/>
      <c r="AI125" s="6"/>
    </row>
    <row r="126" spans="15:35" ht="12.75">
      <c r="O126" s="26">
        <v>5</v>
      </c>
      <c r="P126" s="20" t="s">
        <v>134</v>
      </c>
      <c r="Q126" s="20" t="s">
        <v>48</v>
      </c>
      <c r="R126" s="27" t="s">
        <v>17</v>
      </c>
      <c r="S126" s="30">
        <v>0.5</v>
      </c>
      <c r="T126" s="24" t="s">
        <v>204</v>
      </c>
      <c r="U126" s="24"/>
      <c r="V126" s="40" t="s">
        <v>155</v>
      </c>
      <c r="W126" s="39" t="s">
        <v>32</v>
      </c>
      <c r="X126" s="38">
        <v>18</v>
      </c>
      <c r="Y126" s="4">
        <v>8</v>
      </c>
      <c r="Z126" s="4">
        <v>1</v>
      </c>
      <c r="AA126" s="4">
        <v>9</v>
      </c>
      <c r="AB126" s="38">
        <v>33</v>
      </c>
      <c r="AC126" s="38">
        <v>36</v>
      </c>
      <c r="AD126" s="4">
        <v>-3</v>
      </c>
      <c r="AE126" s="38">
        <v>25</v>
      </c>
      <c r="AF126" s="5">
        <v>1</v>
      </c>
      <c r="AG126" s="4">
        <v>3</v>
      </c>
      <c r="AH126" s="4">
        <v>3</v>
      </c>
      <c r="AI126" s="6">
        <v>0</v>
      </c>
    </row>
    <row r="127" spans="15:35" ht="12.75">
      <c r="O127" s="26">
        <v>6</v>
      </c>
      <c r="P127" s="20" t="s">
        <v>49</v>
      </c>
      <c r="Q127" s="20" t="s">
        <v>44</v>
      </c>
      <c r="R127" s="27" t="s">
        <v>17</v>
      </c>
      <c r="S127" s="30">
        <v>0.5833333333333334</v>
      </c>
      <c r="T127" s="24" t="s">
        <v>161</v>
      </c>
      <c r="U127" s="24"/>
      <c r="V127" s="29" t="s">
        <v>156</v>
      </c>
      <c r="W127" s="39" t="s">
        <v>26</v>
      </c>
      <c r="X127" s="38">
        <v>18</v>
      </c>
      <c r="Y127" s="4">
        <v>8</v>
      </c>
      <c r="Z127" s="4">
        <v>1</v>
      </c>
      <c r="AA127" s="4">
        <v>9</v>
      </c>
      <c r="AB127" s="38">
        <v>20</v>
      </c>
      <c r="AC127" s="38">
        <v>37</v>
      </c>
      <c r="AD127" s="4">
        <v>-17</v>
      </c>
      <c r="AE127" s="38">
        <v>25</v>
      </c>
      <c r="AF127" s="5">
        <v>1</v>
      </c>
      <c r="AG127" s="4">
        <v>0</v>
      </c>
      <c r="AH127" s="4">
        <v>0</v>
      </c>
      <c r="AI127" s="6">
        <v>3</v>
      </c>
    </row>
    <row r="128" spans="21:35" ht="12.75">
      <c r="U128" s="24"/>
      <c r="V128" s="29" t="s">
        <v>108</v>
      </c>
      <c r="W128" s="39" t="s">
        <v>36</v>
      </c>
      <c r="X128" s="38">
        <v>18</v>
      </c>
      <c r="Y128" s="4">
        <v>6</v>
      </c>
      <c r="Z128" s="4">
        <v>4</v>
      </c>
      <c r="AA128" s="4">
        <v>8</v>
      </c>
      <c r="AB128" s="38">
        <v>42</v>
      </c>
      <c r="AC128" s="38">
        <v>34</v>
      </c>
      <c r="AD128" s="4">
        <v>8</v>
      </c>
      <c r="AE128" s="38">
        <v>22</v>
      </c>
      <c r="AF128" s="5"/>
      <c r="AG128" s="4"/>
      <c r="AH128" s="4"/>
      <c r="AI128" s="6"/>
    </row>
    <row r="129" spans="15:35" ht="12.75">
      <c r="O129" s="26"/>
      <c r="P129" s="20"/>
      <c r="Q129" s="20"/>
      <c r="R129" s="22"/>
      <c r="S129" s="22"/>
      <c r="U129" s="24"/>
      <c r="V129" s="29" t="s">
        <v>98</v>
      </c>
      <c r="W129" s="39" t="s">
        <v>35</v>
      </c>
      <c r="X129" s="38">
        <v>18</v>
      </c>
      <c r="Y129" s="4">
        <v>6</v>
      </c>
      <c r="Z129" s="4">
        <v>1</v>
      </c>
      <c r="AA129" s="4">
        <v>11</v>
      </c>
      <c r="AB129" s="38">
        <v>24</v>
      </c>
      <c r="AC129" s="38">
        <v>34</v>
      </c>
      <c r="AD129" s="4">
        <v>-10</v>
      </c>
      <c r="AE129" s="38">
        <v>19</v>
      </c>
      <c r="AF129" s="5"/>
      <c r="AG129" s="4"/>
      <c r="AH129" s="4"/>
      <c r="AI129" s="6"/>
    </row>
    <row r="130" spans="21:35" ht="12.75">
      <c r="U130" s="24"/>
      <c r="V130" s="29" t="s">
        <v>97</v>
      </c>
      <c r="W130" s="39" t="s">
        <v>37</v>
      </c>
      <c r="X130" s="38">
        <v>18</v>
      </c>
      <c r="Y130" s="4">
        <v>4</v>
      </c>
      <c r="Z130" s="4">
        <v>0</v>
      </c>
      <c r="AA130" s="4">
        <v>14</v>
      </c>
      <c r="AB130" s="38">
        <v>26</v>
      </c>
      <c r="AC130" s="38">
        <v>67</v>
      </c>
      <c r="AD130" s="4">
        <v>-41</v>
      </c>
      <c r="AE130" s="38">
        <v>12</v>
      </c>
      <c r="AF130" s="5"/>
      <c r="AG130" s="4"/>
      <c r="AH130" s="4"/>
      <c r="AI130" s="6"/>
    </row>
    <row r="131" spans="21:35" ht="12.75">
      <c r="U131" s="24"/>
      <c r="V131" s="29" t="s">
        <v>102</v>
      </c>
      <c r="W131" s="41" t="s">
        <v>39</v>
      </c>
      <c r="X131" s="38">
        <v>18</v>
      </c>
      <c r="Y131" s="8">
        <v>1</v>
      </c>
      <c r="Z131" s="8">
        <v>3</v>
      </c>
      <c r="AA131" s="8">
        <v>14</v>
      </c>
      <c r="AB131" s="38">
        <v>15</v>
      </c>
      <c r="AC131" s="38">
        <v>51</v>
      </c>
      <c r="AD131" s="8">
        <v>-36</v>
      </c>
      <c r="AE131" s="38">
        <v>6</v>
      </c>
      <c r="AF131" s="7"/>
      <c r="AG131" s="8"/>
      <c r="AH131" s="8"/>
      <c r="AI131" s="9"/>
    </row>
    <row r="132" ht="12.75">
      <c r="U132" s="24"/>
    </row>
    <row r="133" spans="15:35" ht="12.75">
      <c r="O133" s="26" t="s">
        <v>124</v>
      </c>
      <c r="P133" s="19" t="s">
        <v>205</v>
      </c>
      <c r="Q133" s="49"/>
      <c r="R133" s="28" t="s">
        <v>52</v>
      </c>
      <c r="S133" s="28" t="s">
        <v>51</v>
      </c>
      <c r="T133" s="28" t="s">
        <v>50</v>
      </c>
      <c r="U133" s="24"/>
      <c r="X133" s="1" t="s">
        <v>1</v>
      </c>
      <c r="Y133" s="2" t="s">
        <v>2</v>
      </c>
      <c r="Z133" s="2" t="s">
        <v>3</v>
      </c>
      <c r="AA133" s="2" t="s">
        <v>4</v>
      </c>
      <c r="AB133" s="2" t="s">
        <v>5</v>
      </c>
      <c r="AC133" s="2" t="s">
        <v>6</v>
      </c>
      <c r="AD133" s="2" t="s">
        <v>7</v>
      </c>
      <c r="AE133" s="3" t="s">
        <v>8</v>
      </c>
      <c r="AF133" s="34" t="s">
        <v>63</v>
      </c>
      <c r="AG133" s="35" t="s">
        <v>64</v>
      </c>
      <c r="AH133" s="35" t="s">
        <v>65</v>
      </c>
      <c r="AI133" s="36" t="s">
        <v>66</v>
      </c>
    </row>
    <row r="134" spans="21:35" ht="12.75">
      <c r="U134" s="24"/>
      <c r="V134" s="29" t="s">
        <v>67</v>
      </c>
      <c r="W134" s="37" t="s">
        <v>31</v>
      </c>
      <c r="X134" s="38">
        <v>19</v>
      </c>
      <c r="Y134" s="11">
        <v>15</v>
      </c>
      <c r="Z134" s="11">
        <v>1</v>
      </c>
      <c r="AA134" s="11">
        <v>3</v>
      </c>
      <c r="AB134" s="38">
        <v>61</v>
      </c>
      <c r="AC134" s="38">
        <v>15</v>
      </c>
      <c r="AD134" s="11">
        <v>46</v>
      </c>
      <c r="AE134" s="38">
        <v>46</v>
      </c>
      <c r="AF134" s="10"/>
      <c r="AG134" s="11"/>
      <c r="AH134" s="11"/>
      <c r="AI134" s="12"/>
    </row>
    <row r="135" spans="15:35" ht="12.75">
      <c r="O135" s="26">
        <v>1</v>
      </c>
      <c r="P135" s="20" t="s">
        <v>49</v>
      </c>
      <c r="Q135" s="22" t="s">
        <v>0</v>
      </c>
      <c r="R135" s="22" t="s">
        <v>0</v>
      </c>
      <c r="S135" s="22" t="s">
        <v>0</v>
      </c>
      <c r="T135" s="22" t="s">
        <v>0</v>
      </c>
      <c r="U135" s="24"/>
      <c r="V135" s="29" t="s">
        <v>99</v>
      </c>
      <c r="W135" s="39" t="s">
        <v>34</v>
      </c>
      <c r="X135" s="38">
        <v>19</v>
      </c>
      <c r="Y135" s="4">
        <v>15</v>
      </c>
      <c r="Z135" s="4">
        <v>0</v>
      </c>
      <c r="AA135" s="4">
        <v>4</v>
      </c>
      <c r="AB135" s="38">
        <v>60</v>
      </c>
      <c r="AC135" s="38">
        <v>33</v>
      </c>
      <c r="AD135" s="4">
        <v>27</v>
      </c>
      <c r="AE135" s="38">
        <v>45</v>
      </c>
      <c r="AF135" s="5"/>
      <c r="AG135" s="4"/>
      <c r="AH135" s="4"/>
      <c r="AI135" s="6"/>
    </row>
    <row r="136" spans="15:35" ht="12.75">
      <c r="O136" s="26">
        <v>2</v>
      </c>
      <c r="P136" s="20" t="s">
        <v>44</v>
      </c>
      <c r="Q136" s="20" t="s">
        <v>134</v>
      </c>
      <c r="R136" s="27" t="s">
        <v>17</v>
      </c>
      <c r="S136" s="30">
        <v>0.6666666666666666</v>
      </c>
      <c r="T136" s="24" t="s">
        <v>206</v>
      </c>
      <c r="U136" s="24"/>
      <c r="V136" s="29" t="s">
        <v>100</v>
      </c>
      <c r="W136" s="39" t="s">
        <v>137</v>
      </c>
      <c r="X136" s="38">
        <v>19</v>
      </c>
      <c r="Y136" s="4">
        <v>13</v>
      </c>
      <c r="Z136" s="4">
        <v>0</v>
      </c>
      <c r="AA136" s="4">
        <v>6</v>
      </c>
      <c r="AB136" s="38">
        <v>62</v>
      </c>
      <c r="AC136" s="38">
        <v>31</v>
      </c>
      <c r="AD136" s="4">
        <v>31</v>
      </c>
      <c r="AE136" s="38">
        <v>39</v>
      </c>
      <c r="AF136" s="5"/>
      <c r="AG136" s="4"/>
      <c r="AH136" s="4"/>
      <c r="AI136" s="6"/>
    </row>
    <row r="137" spans="11:35" ht="12.75">
      <c r="K137" s="26"/>
      <c r="O137" s="26">
        <v>3</v>
      </c>
      <c r="P137" s="20" t="s">
        <v>48</v>
      </c>
      <c r="Q137" s="20" t="s">
        <v>40</v>
      </c>
      <c r="R137" s="27" t="s">
        <v>17</v>
      </c>
      <c r="S137" s="30">
        <v>0.6666666666666666</v>
      </c>
      <c r="T137" s="24" t="s">
        <v>119</v>
      </c>
      <c r="U137" s="24"/>
      <c r="V137" s="29" t="s">
        <v>105</v>
      </c>
      <c r="W137" s="39" t="s">
        <v>33</v>
      </c>
      <c r="X137" s="38">
        <v>20</v>
      </c>
      <c r="Y137" s="4">
        <v>11</v>
      </c>
      <c r="Z137" s="4">
        <v>1</v>
      </c>
      <c r="AA137" s="4">
        <v>8</v>
      </c>
      <c r="AB137" s="38">
        <v>49</v>
      </c>
      <c r="AC137" s="38">
        <v>31</v>
      </c>
      <c r="AD137" s="4">
        <v>18</v>
      </c>
      <c r="AE137" s="38">
        <v>34</v>
      </c>
      <c r="AF137" s="5"/>
      <c r="AG137" s="4"/>
      <c r="AH137" s="4"/>
      <c r="AI137" s="6"/>
    </row>
    <row r="138" spans="11:35" ht="12.75">
      <c r="K138" s="20"/>
      <c r="N138" s="20"/>
      <c r="O138" s="26">
        <v>4</v>
      </c>
      <c r="P138" s="20" t="s">
        <v>46</v>
      </c>
      <c r="Q138" s="20" t="s">
        <v>43</v>
      </c>
      <c r="R138" s="27" t="s">
        <v>17</v>
      </c>
      <c r="S138" s="30">
        <v>0.6666666666666666</v>
      </c>
      <c r="T138" s="24" t="s">
        <v>90</v>
      </c>
      <c r="U138" s="24"/>
      <c r="V138" s="29" t="s">
        <v>106</v>
      </c>
      <c r="W138" s="39" t="s">
        <v>38</v>
      </c>
      <c r="X138" s="38">
        <v>19</v>
      </c>
      <c r="Y138" s="4">
        <v>8</v>
      </c>
      <c r="Z138" s="4">
        <v>4</v>
      </c>
      <c r="AA138" s="4">
        <v>7</v>
      </c>
      <c r="AB138" s="38">
        <v>36</v>
      </c>
      <c r="AC138" s="38">
        <v>39</v>
      </c>
      <c r="AD138" s="4">
        <v>-3</v>
      </c>
      <c r="AE138" s="38">
        <v>28</v>
      </c>
      <c r="AF138" s="5">
        <v>2</v>
      </c>
      <c r="AG138" s="4">
        <v>3</v>
      </c>
      <c r="AH138" s="4">
        <v>3</v>
      </c>
      <c r="AI138" s="6">
        <v>2</v>
      </c>
    </row>
    <row r="139" spans="11:35" ht="12.75">
      <c r="K139" s="19"/>
      <c r="N139" s="20"/>
      <c r="O139" s="26">
        <v>5</v>
      </c>
      <c r="P139" s="20" t="s">
        <v>28</v>
      </c>
      <c r="Q139" s="20" t="s">
        <v>41</v>
      </c>
      <c r="R139" s="27" t="s">
        <v>17</v>
      </c>
      <c r="S139" s="30">
        <v>0.6666666666666666</v>
      </c>
      <c r="T139" s="24" t="s">
        <v>14</v>
      </c>
      <c r="U139" s="24"/>
      <c r="V139" s="40" t="s">
        <v>155</v>
      </c>
      <c r="W139" s="39" t="s">
        <v>26</v>
      </c>
      <c r="X139" s="38">
        <v>19</v>
      </c>
      <c r="Y139" s="4">
        <v>9</v>
      </c>
      <c r="Z139" s="4">
        <v>1</v>
      </c>
      <c r="AA139" s="4">
        <v>9</v>
      </c>
      <c r="AB139" s="38">
        <v>24</v>
      </c>
      <c r="AC139" s="38">
        <v>37</v>
      </c>
      <c r="AD139" s="4">
        <v>-13</v>
      </c>
      <c r="AE139" s="38">
        <v>28</v>
      </c>
      <c r="AF139" s="5">
        <v>2</v>
      </c>
      <c r="AG139" s="4">
        <v>3</v>
      </c>
      <c r="AH139" s="4">
        <v>2</v>
      </c>
      <c r="AI139" s="6">
        <v>3</v>
      </c>
    </row>
    <row r="140" spans="11:35" ht="12.75">
      <c r="K140" s="20"/>
      <c r="N140" s="20"/>
      <c r="O140" s="26">
        <v>6</v>
      </c>
      <c r="P140" s="20" t="s">
        <v>42</v>
      </c>
      <c r="Q140" s="20" t="s">
        <v>45</v>
      </c>
      <c r="R140" s="27" t="s">
        <v>17</v>
      </c>
      <c r="S140" s="30">
        <v>0.6666666666666666</v>
      </c>
      <c r="T140" s="24" t="s">
        <v>207</v>
      </c>
      <c r="U140" s="24"/>
      <c r="V140" s="29" t="s">
        <v>156</v>
      </c>
      <c r="W140" s="39" t="s">
        <v>32</v>
      </c>
      <c r="X140" s="38">
        <v>19</v>
      </c>
      <c r="Y140" s="4">
        <v>8</v>
      </c>
      <c r="Z140" s="4">
        <v>1</v>
      </c>
      <c r="AA140" s="4">
        <v>10</v>
      </c>
      <c r="AB140" s="38">
        <v>33</v>
      </c>
      <c r="AC140" s="38">
        <v>40</v>
      </c>
      <c r="AD140" s="4">
        <v>-7</v>
      </c>
      <c r="AE140" s="38">
        <v>25</v>
      </c>
      <c r="AF140" s="5"/>
      <c r="AG140" s="4"/>
      <c r="AH140" s="4"/>
      <c r="AI140" s="6"/>
    </row>
    <row r="141" spans="11:35" ht="12.75">
      <c r="K141" s="20"/>
      <c r="N141" s="20"/>
      <c r="U141" s="24"/>
      <c r="V141" s="29" t="s">
        <v>108</v>
      </c>
      <c r="W141" s="39" t="s">
        <v>36</v>
      </c>
      <c r="X141" s="38">
        <v>19</v>
      </c>
      <c r="Y141" s="4">
        <v>6</v>
      </c>
      <c r="Z141" s="4">
        <v>4</v>
      </c>
      <c r="AA141" s="4">
        <v>9</v>
      </c>
      <c r="AB141" s="38">
        <v>42</v>
      </c>
      <c r="AC141" s="38">
        <v>44</v>
      </c>
      <c r="AD141" s="4">
        <v>-2</v>
      </c>
      <c r="AE141" s="38">
        <v>22</v>
      </c>
      <c r="AF141" s="5"/>
      <c r="AG141" s="4"/>
      <c r="AH141" s="4"/>
      <c r="AI141" s="6"/>
    </row>
    <row r="142" spans="21:35" ht="12.75">
      <c r="U142" s="24"/>
      <c r="V142" s="29" t="s">
        <v>98</v>
      </c>
      <c r="W142" s="39" t="s">
        <v>35</v>
      </c>
      <c r="X142" s="38">
        <v>19</v>
      </c>
      <c r="Y142" s="4">
        <v>6</v>
      </c>
      <c r="Z142" s="4">
        <v>1</v>
      </c>
      <c r="AA142" s="4">
        <v>12</v>
      </c>
      <c r="AB142" s="38">
        <v>24</v>
      </c>
      <c r="AC142" s="38">
        <v>42</v>
      </c>
      <c r="AD142" s="4">
        <v>-18</v>
      </c>
      <c r="AE142" s="38">
        <v>19</v>
      </c>
      <c r="AF142" s="5"/>
      <c r="AG142" s="4"/>
      <c r="AH142" s="4"/>
      <c r="AI142" s="6"/>
    </row>
    <row r="143" spans="21:35" ht="12.75">
      <c r="U143" s="4"/>
      <c r="V143" s="29" t="s">
        <v>97</v>
      </c>
      <c r="W143" s="39" t="s">
        <v>37</v>
      </c>
      <c r="X143" s="38">
        <v>19</v>
      </c>
      <c r="Y143" s="4">
        <v>4</v>
      </c>
      <c r="Z143" s="4">
        <v>0</v>
      </c>
      <c r="AA143" s="4">
        <v>15</v>
      </c>
      <c r="AB143" s="38">
        <v>26</v>
      </c>
      <c r="AC143" s="38">
        <v>70</v>
      </c>
      <c r="AD143" s="4">
        <v>-44</v>
      </c>
      <c r="AE143" s="38">
        <v>12</v>
      </c>
      <c r="AF143" s="5"/>
      <c r="AG143" s="4"/>
      <c r="AH143" s="4"/>
      <c r="AI143" s="6"/>
    </row>
    <row r="144" spans="15:35" ht="12.75">
      <c r="O144" s="26"/>
      <c r="P144" s="20"/>
      <c r="Q144" s="20"/>
      <c r="R144" s="22"/>
      <c r="S144" s="22"/>
      <c r="U144" s="24"/>
      <c r="V144" s="29" t="s">
        <v>102</v>
      </c>
      <c r="W144" s="41" t="s">
        <v>39</v>
      </c>
      <c r="X144" s="38">
        <v>19</v>
      </c>
      <c r="Y144" s="8">
        <v>1</v>
      </c>
      <c r="Z144" s="8">
        <v>3</v>
      </c>
      <c r="AA144" s="8">
        <v>15</v>
      </c>
      <c r="AB144" s="38">
        <v>16</v>
      </c>
      <c r="AC144" s="38">
        <v>57</v>
      </c>
      <c r="AD144" s="8">
        <v>-41</v>
      </c>
      <c r="AE144" s="38">
        <v>6</v>
      </c>
      <c r="AF144" s="7"/>
      <c r="AG144" s="8"/>
      <c r="AH144" s="8"/>
      <c r="AI144" s="9"/>
    </row>
    <row r="145" ht="12.75">
      <c r="U145" s="24"/>
    </row>
    <row r="146" spans="15:35" ht="12.75">
      <c r="O146" s="26" t="s">
        <v>125</v>
      </c>
      <c r="P146" s="19" t="s">
        <v>208</v>
      </c>
      <c r="Q146" s="49"/>
      <c r="R146" s="28" t="s">
        <v>52</v>
      </c>
      <c r="S146" s="28" t="s">
        <v>51</v>
      </c>
      <c r="T146" s="28" t="s">
        <v>50</v>
      </c>
      <c r="U146" s="24"/>
      <c r="X146" s="1" t="s">
        <v>1</v>
      </c>
      <c r="Y146" s="2" t="s">
        <v>2</v>
      </c>
      <c r="Z146" s="2" t="s">
        <v>3</v>
      </c>
      <c r="AA146" s="2" t="s">
        <v>4</v>
      </c>
      <c r="AB146" s="2" t="s">
        <v>5</v>
      </c>
      <c r="AC146" s="2" t="s">
        <v>6</v>
      </c>
      <c r="AD146" s="2" t="s">
        <v>7</v>
      </c>
      <c r="AE146" s="3" t="s">
        <v>8</v>
      </c>
      <c r="AF146" s="34" t="s">
        <v>63</v>
      </c>
      <c r="AG146" s="35" t="s">
        <v>64</v>
      </c>
      <c r="AH146" s="35" t="s">
        <v>65</v>
      </c>
      <c r="AI146" s="36" t="s">
        <v>66</v>
      </c>
    </row>
    <row r="147" spans="21:35" ht="12.75">
      <c r="U147" s="24"/>
      <c r="V147" s="29" t="s">
        <v>67</v>
      </c>
      <c r="W147" s="37" t="s">
        <v>31</v>
      </c>
      <c r="X147" s="38">
        <v>20</v>
      </c>
      <c r="Y147" s="11">
        <v>16</v>
      </c>
      <c r="Z147" s="11">
        <v>1</v>
      </c>
      <c r="AA147" s="11">
        <v>3</v>
      </c>
      <c r="AB147" s="38">
        <v>68</v>
      </c>
      <c r="AC147" s="38">
        <v>17</v>
      </c>
      <c r="AD147" s="11">
        <v>51</v>
      </c>
      <c r="AE147" s="38">
        <v>49</v>
      </c>
      <c r="AF147" s="10"/>
      <c r="AG147" s="11"/>
      <c r="AH147" s="11"/>
      <c r="AI147" s="12"/>
    </row>
    <row r="148" spans="15:35" ht="12.75">
      <c r="O148" s="26">
        <v>1</v>
      </c>
      <c r="P148" s="22" t="s">
        <v>0</v>
      </c>
      <c r="Q148" s="20" t="s">
        <v>42</v>
      </c>
      <c r="R148" s="22" t="s">
        <v>0</v>
      </c>
      <c r="S148" s="22" t="s">
        <v>0</v>
      </c>
      <c r="T148" s="22" t="s">
        <v>0</v>
      </c>
      <c r="U148" s="24"/>
      <c r="V148" s="29" t="s">
        <v>99</v>
      </c>
      <c r="W148" s="39" t="s">
        <v>34</v>
      </c>
      <c r="X148" s="38">
        <v>20</v>
      </c>
      <c r="Y148" s="4">
        <v>16</v>
      </c>
      <c r="Z148" s="4">
        <v>0</v>
      </c>
      <c r="AA148" s="4">
        <v>4</v>
      </c>
      <c r="AB148" s="38">
        <v>66</v>
      </c>
      <c r="AC148" s="38">
        <v>33</v>
      </c>
      <c r="AD148" s="4">
        <v>33</v>
      </c>
      <c r="AE148" s="38">
        <v>48</v>
      </c>
      <c r="AF148" s="5"/>
      <c r="AG148" s="4"/>
      <c r="AH148" s="4"/>
      <c r="AI148" s="6"/>
    </row>
    <row r="149" spans="15:35" ht="12.75">
      <c r="O149" s="26">
        <v>2</v>
      </c>
      <c r="P149" s="20" t="s">
        <v>45</v>
      </c>
      <c r="Q149" s="20" t="s">
        <v>28</v>
      </c>
      <c r="R149" s="27" t="s">
        <v>17</v>
      </c>
      <c r="S149" s="30">
        <v>0.6666666666666666</v>
      </c>
      <c r="T149" s="24" t="s">
        <v>161</v>
      </c>
      <c r="U149" s="24"/>
      <c r="V149" s="29" t="s">
        <v>100</v>
      </c>
      <c r="W149" s="39" t="s">
        <v>137</v>
      </c>
      <c r="X149" s="38">
        <v>20</v>
      </c>
      <c r="Y149" s="4">
        <v>13</v>
      </c>
      <c r="Z149" s="4">
        <v>0</v>
      </c>
      <c r="AA149" s="4">
        <v>7</v>
      </c>
      <c r="AB149" s="38">
        <v>64</v>
      </c>
      <c r="AC149" s="38">
        <v>37</v>
      </c>
      <c r="AD149" s="4">
        <v>27</v>
      </c>
      <c r="AE149" s="38">
        <v>39</v>
      </c>
      <c r="AF149" s="5"/>
      <c r="AG149" s="4"/>
      <c r="AH149" s="4"/>
      <c r="AI149" s="6"/>
    </row>
    <row r="150" spans="15:35" ht="12.75">
      <c r="O150" s="26">
        <v>3</v>
      </c>
      <c r="P150" s="20" t="s">
        <v>41</v>
      </c>
      <c r="Q150" s="20" t="s">
        <v>46</v>
      </c>
      <c r="R150" s="27" t="s">
        <v>17</v>
      </c>
      <c r="S150" s="30">
        <v>0.6666666666666666</v>
      </c>
      <c r="T150" s="24" t="s">
        <v>16</v>
      </c>
      <c r="U150" s="24"/>
      <c r="V150" s="29" t="s">
        <v>105</v>
      </c>
      <c r="W150" s="39" t="s">
        <v>33</v>
      </c>
      <c r="X150" s="38">
        <v>20</v>
      </c>
      <c r="Y150" s="4">
        <v>11</v>
      </c>
      <c r="Z150" s="4">
        <v>1</v>
      </c>
      <c r="AA150" s="4">
        <v>8</v>
      </c>
      <c r="AB150" s="38">
        <v>49</v>
      </c>
      <c r="AC150" s="38">
        <v>31</v>
      </c>
      <c r="AD150" s="4">
        <v>18</v>
      </c>
      <c r="AE150" s="38">
        <v>34</v>
      </c>
      <c r="AF150" s="5"/>
      <c r="AG150" s="4"/>
      <c r="AH150" s="4"/>
      <c r="AI150" s="6"/>
    </row>
    <row r="151" spans="15:35" ht="12.75">
      <c r="O151" s="26">
        <v>4</v>
      </c>
      <c r="P151" s="20" t="s">
        <v>43</v>
      </c>
      <c r="Q151" s="20" t="s">
        <v>48</v>
      </c>
      <c r="R151" s="27" t="s">
        <v>17</v>
      </c>
      <c r="S151" s="30">
        <v>0.6666666666666666</v>
      </c>
      <c r="T151" s="24" t="s">
        <v>29</v>
      </c>
      <c r="U151" s="24"/>
      <c r="V151" s="29" t="s">
        <v>106</v>
      </c>
      <c r="W151" s="39" t="s">
        <v>38</v>
      </c>
      <c r="X151" s="38">
        <v>20</v>
      </c>
      <c r="Y151" s="4">
        <v>9</v>
      </c>
      <c r="Z151" s="4">
        <v>4</v>
      </c>
      <c r="AA151" s="4">
        <v>7</v>
      </c>
      <c r="AB151" s="38">
        <v>42</v>
      </c>
      <c r="AC151" s="38">
        <v>41</v>
      </c>
      <c r="AD151" s="4">
        <v>1</v>
      </c>
      <c r="AE151" s="38">
        <v>31</v>
      </c>
      <c r="AF151" s="5"/>
      <c r="AG151" s="4"/>
      <c r="AH151" s="4"/>
      <c r="AI151" s="6"/>
    </row>
    <row r="152" spans="10:35" ht="12.75">
      <c r="J152" s="24"/>
      <c r="O152" s="26">
        <v>5</v>
      </c>
      <c r="P152" s="20" t="s">
        <v>40</v>
      </c>
      <c r="Q152" s="20" t="s">
        <v>44</v>
      </c>
      <c r="R152" s="27" t="s">
        <v>17</v>
      </c>
      <c r="S152" s="30">
        <v>0.6666666666666666</v>
      </c>
      <c r="T152" s="24" t="s">
        <v>151</v>
      </c>
      <c r="U152" s="24"/>
      <c r="V152" s="29" t="s">
        <v>107</v>
      </c>
      <c r="W152" s="39" t="s">
        <v>26</v>
      </c>
      <c r="X152" s="38">
        <v>20</v>
      </c>
      <c r="Y152" s="4">
        <v>9</v>
      </c>
      <c r="Z152" s="4">
        <v>1</v>
      </c>
      <c r="AA152" s="4">
        <v>10</v>
      </c>
      <c r="AB152" s="38">
        <v>26</v>
      </c>
      <c r="AC152" s="38">
        <v>41</v>
      </c>
      <c r="AD152" s="4">
        <v>-15</v>
      </c>
      <c r="AE152" s="38">
        <v>28</v>
      </c>
      <c r="AF152" s="5">
        <v>2</v>
      </c>
      <c r="AG152" s="4">
        <v>3</v>
      </c>
      <c r="AH152" s="4">
        <v>4</v>
      </c>
      <c r="AI152" s="6">
        <v>3</v>
      </c>
    </row>
    <row r="153" spans="15:35" ht="12.75">
      <c r="O153" s="26">
        <v>6</v>
      </c>
      <c r="P153" s="20" t="s">
        <v>134</v>
      </c>
      <c r="Q153" s="20" t="s">
        <v>49</v>
      </c>
      <c r="R153" s="27" t="s">
        <v>17</v>
      </c>
      <c r="S153" s="30">
        <v>0.6666666666666666</v>
      </c>
      <c r="T153" s="24" t="s">
        <v>209</v>
      </c>
      <c r="U153" s="24"/>
      <c r="V153" s="29" t="s">
        <v>101</v>
      </c>
      <c r="W153" s="39" t="s">
        <v>32</v>
      </c>
      <c r="X153" s="38">
        <v>20</v>
      </c>
      <c r="Y153" s="4">
        <v>9</v>
      </c>
      <c r="Z153" s="4">
        <v>1</v>
      </c>
      <c r="AA153" s="4">
        <v>10</v>
      </c>
      <c r="AB153" s="38">
        <v>36</v>
      </c>
      <c r="AC153" s="38">
        <v>40</v>
      </c>
      <c r="AD153" s="4">
        <v>-4</v>
      </c>
      <c r="AE153" s="38">
        <v>28</v>
      </c>
      <c r="AF153" s="5">
        <v>2</v>
      </c>
      <c r="AG153" s="4">
        <v>3</v>
      </c>
      <c r="AH153" s="4">
        <v>3</v>
      </c>
      <c r="AI153" s="6">
        <v>4</v>
      </c>
    </row>
    <row r="154" spans="21:35" ht="12.75">
      <c r="U154" s="24"/>
      <c r="V154" s="29" t="s">
        <v>108</v>
      </c>
      <c r="W154" s="39" t="s">
        <v>36</v>
      </c>
      <c r="X154" s="38">
        <v>20</v>
      </c>
      <c r="Y154" s="4">
        <v>7</v>
      </c>
      <c r="Z154" s="4">
        <v>4</v>
      </c>
      <c r="AA154" s="4">
        <v>9</v>
      </c>
      <c r="AB154" s="38">
        <v>46</v>
      </c>
      <c r="AC154" s="38">
        <v>46</v>
      </c>
      <c r="AD154" s="4">
        <v>0</v>
      </c>
      <c r="AE154" s="38">
        <v>25</v>
      </c>
      <c r="AF154" s="5"/>
      <c r="AG154" s="4"/>
      <c r="AH154" s="4"/>
      <c r="AI154" s="6"/>
    </row>
    <row r="155" spans="21:35" ht="12.75">
      <c r="U155" s="24"/>
      <c r="V155" s="29" t="s">
        <v>98</v>
      </c>
      <c r="W155" s="39" t="s">
        <v>35</v>
      </c>
      <c r="X155" s="38">
        <v>20</v>
      </c>
      <c r="Y155" s="4">
        <v>6</v>
      </c>
      <c r="Z155" s="4">
        <v>1</v>
      </c>
      <c r="AA155" s="4">
        <v>13</v>
      </c>
      <c r="AB155" s="38">
        <v>26</v>
      </c>
      <c r="AC155" s="38">
        <v>49</v>
      </c>
      <c r="AD155" s="4">
        <v>-23</v>
      </c>
      <c r="AE155" s="38">
        <v>19</v>
      </c>
      <c r="AF155" s="5"/>
      <c r="AG155" s="4"/>
      <c r="AH155" s="4"/>
      <c r="AI155" s="6"/>
    </row>
    <row r="156" spans="21:35" ht="12.75">
      <c r="U156" s="24"/>
      <c r="V156" s="29" t="s">
        <v>97</v>
      </c>
      <c r="W156" s="39" t="s">
        <v>37</v>
      </c>
      <c r="X156" s="38">
        <v>20</v>
      </c>
      <c r="Y156" s="4">
        <v>4</v>
      </c>
      <c r="Z156" s="4">
        <v>0</v>
      </c>
      <c r="AA156" s="4">
        <v>16</v>
      </c>
      <c r="AB156" s="38">
        <v>26</v>
      </c>
      <c r="AC156" s="38">
        <v>73</v>
      </c>
      <c r="AD156" s="4">
        <v>-47</v>
      </c>
      <c r="AE156" s="38">
        <v>12</v>
      </c>
      <c r="AF156" s="5"/>
      <c r="AG156" s="4"/>
      <c r="AH156" s="4"/>
      <c r="AI156" s="6"/>
    </row>
    <row r="157" spans="21:35" ht="12.75">
      <c r="U157" s="24"/>
      <c r="V157" s="29" t="s">
        <v>102</v>
      </c>
      <c r="W157" s="41" t="s">
        <v>39</v>
      </c>
      <c r="X157" s="38">
        <v>20</v>
      </c>
      <c r="Y157" s="8">
        <v>1</v>
      </c>
      <c r="Z157" s="8">
        <v>3</v>
      </c>
      <c r="AA157" s="8">
        <v>16</v>
      </c>
      <c r="AB157" s="38">
        <v>16</v>
      </c>
      <c r="AC157" s="38">
        <v>63</v>
      </c>
      <c r="AD157" s="8">
        <v>-47</v>
      </c>
      <c r="AE157" s="38">
        <v>6</v>
      </c>
      <c r="AF157" s="7"/>
      <c r="AG157" s="8"/>
      <c r="AH157" s="8"/>
      <c r="AI157" s="9"/>
    </row>
    <row r="159" ht="12.75">
      <c r="J159" s="24"/>
    </row>
    <row r="162" spans="27:37" ht="12.75">
      <c r="AA162" s="21"/>
      <c r="AD162" s="20"/>
      <c r="AJ162" s="24"/>
      <c r="AK162" s="24"/>
    </row>
    <row r="163" spans="10:18" ht="12.75">
      <c r="J163" s="21"/>
      <c r="K163" s="20"/>
      <c r="L163" s="20"/>
      <c r="R163" s="20"/>
    </row>
    <row r="164" spans="10:18" ht="12.75">
      <c r="J164" s="20"/>
      <c r="K164" s="20"/>
      <c r="L164" s="20"/>
      <c r="R164" s="20"/>
    </row>
    <row r="165" spans="10:18" ht="12.75">
      <c r="J165" s="21"/>
      <c r="K165" s="20"/>
      <c r="L165" s="20"/>
      <c r="R165" s="20"/>
    </row>
    <row r="166" spans="10:18" ht="12.75">
      <c r="J166" s="23"/>
      <c r="K166" s="26"/>
      <c r="R166" s="20"/>
    </row>
    <row r="167" spans="11:18" ht="12.75">
      <c r="K167" s="26"/>
      <c r="R167" s="20"/>
    </row>
    <row r="170" spans="13:14" ht="12.75">
      <c r="M170" s="26"/>
      <c r="N170" s="19"/>
    </row>
    <row r="171" spans="13:14" ht="12.75">
      <c r="M171" s="26"/>
      <c r="N171" s="20"/>
    </row>
    <row r="172" spans="13:14" ht="12.75">
      <c r="M172" s="26"/>
      <c r="N172" s="20"/>
    </row>
    <row r="174" spans="31:35" ht="12.75">
      <c r="AE174" s="26"/>
      <c r="AF174" s="20"/>
      <c r="AI174" s="22"/>
    </row>
    <row r="176" spans="36:37" ht="12.75">
      <c r="AJ176" s="24"/>
      <c r="AK176" s="24"/>
    </row>
    <row r="177" spans="28:37" ht="12.75">
      <c r="AB177" s="26"/>
      <c r="AK177" s="20"/>
    </row>
    <row r="178" spans="31:36" ht="12.75">
      <c r="AE178" s="26"/>
      <c r="AF178" s="20"/>
      <c r="AG178" s="20"/>
      <c r="AJ178" s="22"/>
    </row>
    <row r="187" spans="31:36" ht="12.75">
      <c r="AE187" s="26"/>
      <c r="AF187" s="22"/>
      <c r="AG187" s="20"/>
      <c r="AJ187" s="22"/>
    </row>
    <row r="189" spans="31:36" ht="12.75">
      <c r="AE189" s="26"/>
      <c r="AF189" s="20"/>
      <c r="AG189" s="20"/>
      <c r="AJ189" s="27"/>
    </row>
    <row r="190" spans="31:36" ht="12.75">
      <c r="AE190" s="26"/>
      <c r="AF190" s="20"/>
      <c r="AG190" s="20"/>
      <c r="AJ190" s="27"/>
    </row>
    <row r="193" ht="12.75">
      <c r="U193" s="24"/>
    </row>
    <row r="194" ht="12.75">
      <c r="U194" s="24"/>
    </row>
    <row r="195" ht="12.75">
      <c r="U195" s="24"/>
    </row>
    <row r="196" spans="15:37" ht="12.75">
      <c r="O196" s="26"/>
      <c r="P196" s="19"/>
      <c r="Q196" s="20"/>
      <c r="R196" s="28"/>
      <c r="S196" s="28"/>
      <c r="T196" s="28"/>
      <c r="U196" s="24"/>
      <c r="AJ196" s="24"/>
      <c r="AK196" s="24"/>
    </row>
    <row r="197" ht="12.75">
      <c r="U197" s="24"/>
    </row>
    <row r="198" spans="15:21" ht="12.75">
      <c r="O198" s="26"/>
      <c r="P198" s="20"/>
      <c r="Q198" s="22"/>
      <c r="R198" s="22"/>
      <c r="S198" s="22"/>
      <c r="T198" s="22"/>
      <c r="U198" s="24"/>
    </row>
    <row r="199" spans="15:21" ht="12.75">
      <c r="O199" s="26"/>
      <c r="P199" s="20"/>
      <c r="Q199" s="20"/>
      <c r="R199" s="22"/>
      <c r="S199" s="22"/>
      <c r="U199" s="24"/>
    </row>
    <row r="200" spans="15:21" ht="12.75">
      <c r="O200" s="26"/>
      <c r="P200" s="20"/>
      <c r="Q200" s="20"/>
      <c r="R200" s="27"/>
      <c r="S200" s="22"/>
      <c r="U200" s="24"/>
    </row>
    <row r="201" spans="15:21" ht="12.75">
      <c r="O201" s="26"/>
      <c r="P201" s="20"/>
      <c r="Q201" s="20"/>
      <c r="R201" s="27"/>
      <c r="S201" s="22"/>
      <c r="U201" s="24"/>
    </row>
    <row r="202" spans="15:21" ht="12.75">
      <c r="O202" s="26"/>
      <c r="P202" s="20"/>
      <c r="Q202" s="20"/>
      <c r="R202" s="27"/>
      <c r="S202" s="22"/>
      <c r="U202" s="24"/>
    </row>
    <row r="203" spans="15:21" ht="12.75">
      <c r="O203" s="26"/>
      <c r="P203" s="20"/>
      <c r="Q203" s="20"/>
      <c r="R203" s="22"/>
      <c r="S203" s="22"/>
      <c r="U203" s="24"/>
    </row>
    <row r="204" spans="15:21" ht="12.75">
      <c r="O204" s="26"/>
      <c r="P204" s="20"/>
      <c r="Q204" s="20"/>
      <c r="R204" s="22"/>
      <c r="S204" s="22"/>
      <c r="U204" s="2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F26" sqref="F26:G34"/>
    </sheetView>
  </sheetViews>
  <sheetFormatPr defaultColWidth="9.140625" defaultRowHeight="12.75"/>
  <sheetData>
    <row r="1" ht="12.75">
      <c r="D1" s="46" t="s">
        <v>118</v>
      </c>
    </row>
    <row r="3" spans="2:6" ht="12.75">
      <c r="B3" s="48" t="s">
        <v>138</v>
      </c>
      <c r="C3" s="26" t="s">
        <v>9</v>
      </c>
      <c r="D3" s="20" t="s">
        <v>42</v>
      </c>
      <c r="E3" s="20" t="s">
        <v>28</v>
      </c>
      <c r="F3" s="24" t="s">
        <v>120</v>
      </c>
    </row>
    <row r="4" spans="2:6" ht="12.75">
      <c r="B4" s="48" t="s">
        <v>135</v>
      </c>
      <c r="C4" s="26" t="s">
        <v>54</v>
      </c>
      <c r="D4" s="20" t="s">
        <v>28</v>
      </c>
      <c r="E4" s="22" t="s">
        <v>0</v>
      </c>
      <c r="F4" s="24" t="s">
        <v>0</v>
      </c>
    </row>
    <row r="5" spans="2:8" ht="12.75">
      <c r="B5" s="48" t="s">
        <v>139</v>
      </c>
      <c r="C5" s="26" t="s">
        <v>55</v>
      </c>
      <c r="D5" s="20" t="s">
        <v>28</v>
      </c>
      <c r="E5" s="20" t="s">
        <v>46</v>
      </c>
      <c r="F5" s="24" t="s">
        <v>23</v>
      </c>
      <c r="G5" t="s">
        <v>127</v>
      </c>
      <c r="H5" t="s">
        <v>128</v>
      </c>
    </row>
    <row r="6" spans="2:7" ht="12.75">
      <c r="B6" s="48" t="s">
        <v>158</v>
      </c>
      <c r="C6" s="26" t="s">
        <v>56</v>
      </c>
      <c r="D6" s="20" t="s">
        <v>48</v>
      </c>
      <c r="E6" s="20" t="s">
        <v>28</v>
      </c>
      <c r="F6" s="24" t="s">
        <v>112</v>
      </c>
      <c r="G6" t="s">
        <v>128</v>
      </c>
    </row>
    <row r="7" spans="2:7" ht="12.75">
      <c r="B7" s="48" t="s">
        <v>157</v>
      </c>
      <c r="C7" s="26" t="s">
        <v>57</v>
      </c>
      <c r="D7" s="20" t="s">
        <v>28</v>
      </c>
      <c r="E7" s="20" t="s">
        <v>44</v>
      </c>
      <c r="F7" s="24" t="s">
        <v>95</v>
      </c>
      <c r="G7" t="s">
        <v>128</v>
      </c>
    </row>
    <row r="8" spans="2:7" ht="12.75">
      <c r="B8" s="48" t="s">
        <v>160</v>
      </c>
      <c r="C8" s="26" t="s">
        <v>58</v>
      </c>
      <c r="D8" s="20" t="s">
        <v>49</v>
      </c>
      <c r="E8" s="20" t="s">
        <v>28</v>
      </c>
      <c r="F8" s="24" t="s">
        <v>19</v>
      </c>
      <c r="G8" t="s">
        <v>128</v>
      </c>
    </row>
    <row r="9" spans="2:6" ht="12.75">
      <c r="B9" s="48" t="s">
        <v>169</v>
      </c>
      <c r="C9" s="26" t="s">
        <v>59</v>
      </c>
      <c r="D9" s="20" t="s">
        <v>28</v>
      </c>
      <c r="E9" s="20" t="s">
        <v>134</v>
      </c>
      <c r="F9" s="47" t="s">
        <v>15</v>
      </c>
    </row>
    <row r="10" spans="2:6" ht="12.75">
      <c r="B10" s="48" t="s">
        <v>170</v>
      </c>
      <c r="C10" s="26" t="s">
        <v>60</v>
      </c>
      <c r="D10" s="20" t="s">
        <v>40</v>
      </c>
      <c r="E10" s="20" t="s">
        <v>28</v>
      </c>
      <c r="F10" s="24" t="s">
        <v>23</v>
      </c>
    </row>
    <row r="11" spans="2:8" ht="12.75">
      <c r="B11" s="48" t="s">
        <v>171</v>
      </c>
      <c r="C11" s="26" t="s">
        <v>61</v>
      </c>
      <c r="D11" s="20" t="s">
        <v>28</v>
      </c>
      <c r="E11" s="20" t="s">
        <v>43</v>
      </c>
      <c r="F11" s="24" t="s">
        <v>126</v>
      </c>
      <c r="G11" t="s">
        <v>128</v>
      </c>
      <c r="H11" t="s">
        <v>127</v>
      </c>
    </row>
    <row r="12" spans="2:6" ht="12.75">
      <c r="B12" s="48" t="s">
        <v>172</v>
      </c>
      <c r="C12" s="26" t="s">
        <v>10</v>
      </c>
      <c r="D12" s="20" t="s">
        <v>41</v>
      </c>
      <c r="E12" s="20" t="s">
        <v>28</v>
      </c>
      <c r="F12" s="24" t="s">
        <v>16</v>
      </c>
    </row>
    <row r="13" spans="2:8" ht="12.75">
      <c r="B13" s="48" t="s">
        <v>173</v>
      </c>
      <c r="C13" s="26" t="s">
        <v>11</v>
      </c>
      <c r="D13" s="20" t="s">
        <v>28</v>
      </c>
      <c r="E13" s="20" t="s">
        <v>45</v>
      </c>
      <c r="F13" s="24" t="s">
        <v>91</v>
      </c>
      <c r="G13" t="s">
        <v>130</v>
      </c>
      <c r="H13" t="s">
        <v>174</v>
      </c>
    </row>
    <row r="14" spans="2:6" ht="12.75">
      <c r="B14" s="48" t="s">
        <v>182</v>
      </c>
      <c r="C14" s="26" t="s">
        <v>12</v>
      </c>
      <c r="D14" s="20" t="s">
        <v>28</v>
      </c>
      <c r="E14" s="20" t="s">
        <v>42</v>
      </c>
      <c r="F14" s="24" t="s">
        <v>15</v>
      </c>
    </row>
    <row r="15" spans="2:6" ht="12.75">
      <c r="B15" s="48" t="s">
        <v>185</v>
      </c>
      <c r="C15" s="26" t="s">
        <v>13</v>
      </c>
      <c r="D15" s="22" t="s">
        <v>0</v>
      </c>
      <c r="E15" s="20" t="s">
        <v>28</v>
      </c>
      <c r="F15" s="24" t="s">
        <v>0</v>
      </c>
    </row>
    <row r="16" spans="2:10" ht="12.75">
      <c r="B16" s="48" t="s">
        <v>175</v>
      </c>
      <c r="C16" s="26" t="s">
        <v>113</v>
      </c>
      <c r="D16" s="20" t="s">
        <v>46</v>
      </c>
      <c r="E16" s="20" t="s">
        <v>28</v>
      </c>
      <c r="F16" s="24" t="s">
        <v>132</v>
      </c>
      <c r="G16" t="s">
        <v>128</v>
      </c>
      <c r="H16" t="s">
        <v>127</v>
      </c>
      <c r="I16" t="s">
        <v>174</v>
      </c>
      <c r="J16" t="s">
        <v>176</v>
      </c>
    </row>
    <row r="17" spans="2:9" ht="12.75">
      <c r="B17" s="48" t="s">
        <v>177</v>
      </c>
      <c r="C17" s="26" t="s">
        <v>114</v>
      </c>
      <c r="D17" s="20" t="s">
        <v>28</v>
      </c>
      <c r="E17" s="20" t="s">
        <v>48</v>
      </c>
      <c r="F17" s="24" t="s">
        <v>24</v>
      </c>
      <c r="G17" t="s">
        <v>178</v>
      </c>
      <c r="H17" t="s">
        <v>130</v>
      </c>
      <c r="I17" t="s">
        <v>129</v>
      </c>
    </row>
    <row r="18" spans="2:8" ht="12.75">
      <c r="B18" s="48" t="s">
        <v>179</v>
      </c>
      <c r="C18" s="26" t="s">
        <v>115</v>
      </c>
      <c r="D18" s="20" t="s">
        <v>44</v>
      </c>
      <c r="E18" s="20" t="s">
        <v>28</v>
      </c>
      <c r="F18" s="24" t="s">
        <v>22</v>
      </c>
      <c r="G18" t="s">
        <v>174</v>
      </c>
      <c r="H18" t="s">
        <v>174</v>
      </c>
    </row>
    <row r="19" spans="2:7" ht="12.75">
      <c r="B19" s="48" t="s">
        <v>180</v>
      </c>
      <c r="C19" s="26" t="s">
        <v>116</v>
      </c>
      <c r="D19" s="20" t="s">
        <v>28</v>
      </c>
      <c r="E19" s="20" t="s">
        <v>49</v>
      </c>
      <c r="F19" s="24" t="s">
        <v>94</v>
      </c>
      <c r="G19" t="s">
        <v>181</v>
      </c>
    </row>
    <row r="20" spans="2:7" ht="12.75">
      <c r="B20" s="48" t="s">
        <v>183</v>
      </c>
      <c r="C20" s="26" t="s">
        <v>117</v>
      </c>
      <c r="D20" s="20" t="s">
        <v>134</v>
      </c>
      <c r="E20" s="20" t="s">
        <v>28</v>
      </c>
      <c r="F20" s="24" t="s">
        <v>112</v>
      </c>
      <c r="G20" t="s">
        <v>174</v>
      </c>
    </row>
    <row r="21" spans="2:6" ht="12.75">
      <c r="B21" s="48" t="s">
        <v>184</v>
      </c>
      <c r="C21" s="26" t="s">
        <v>122</v>
      </c>
      <c r="D21" s="20" t="s">
        <v>28</v>
      </c>
      <c r="E21" s="20" t="s">
        <v>40</v>
      </c>
      <c r="F21" s="24" t="s">
        <v>92</v>
      </c>
    </row>
    <row r="22" spans="2:6" ht="12.75">
      <c r="B22" s="48" t="s">
        <v>186</v>
      </c>
      <c r="C22" s="26" t="s">
        <v>123</v>
      </c>
      <c r="D22" s="20" t="s">
        <v>43</v>
      </c>
      <c r="E22" s="20" t="s">
        <v>28</v>
      </c>
      <c r="F22" s="24" t="s">
        <v>29</v>
      </c>
    </row>
    <row r="23" spans="2:10" ht="12.75">
      <c r="B23" s="48" t="s">
        <v>187</v>
      </c>
      <c r="C23" s="26" t="s">
        <v>124</v>
      </c>
      <c r="D23" s="20" t="s">
        <v>28</v>
      </c>
      <c r="E23" s="20" t="s">
        <v>41</v>
      </c>
      <c r="F23" s="24" t="s">
        <v>14</v>
      </c>
      <c r="G23" t="s">
        <v>128</v>
      </c>
      <c r="H23" t="s">
        <v>189</v>
      </c>
      <c r="I23" t="s">
        <v>127</v>
      </c>
      <c r="J23" t="s">
        <v>128</v>
      </c>
    </row>
    <row r="24" spans="2:8" ht="12.75">
      <c r="B24" s="48" t="s">
        <v>188</v>
      </c>
      <c r="C24" s="26" t="s">
        <v>125</v>
      </c>
      <c r="D24" s="20" t="s">
        <v>45</v>
      </c>
      <c r="E24" s="20" t="s">
        <v>28</v>
      </c>
      <c r="F24" s="47" t="s">
        <v>161</v>
      </c>
      <c r="G24" t="s">
        <v>174</v>
      </c>
      <c r="H24" t="s">
        <v>128</v>
      </c>
    </row>
    <row r="25" spans="2:6" ht="12.75">
      <c r="B25" s="48"/>
      <c r="C25" s="26"/>
      <c r="F25" s="24"/>
    </row>
    <row r="26" spans="2:7" ht="12.75">
      <c r="B26" s="48"/>
      <c r="C26" s="26"/>
      <c r="D26" s="20"/>
      <c r="E26" s="20"/>
      <c r="F26">
        <f>COUNTIF($G$3:$P$24,"Podlaszewski Andrzej")</f>
        <v>9</v>
      </c>
      <c r="G26" t="s">
        <v>128</v>
      </c>
    </row>
    <row r="27" spans="2:7" ht="12.75">
      <c r="B27" s="48"/>
      <c r="C27" s="26"/>
      <c r="D27" s="20"/>
      <c r="E27" s="20"/>
      <c r="F27">
        <f>COUNTIF($G$3:$P$24,"Styborski Adrian")</f>
        <v>6</v>
      </c>
      <c r="G27" t="s">
        <v>174</v>
      </c>
    </row>
    <row r="28" spans="2:7" ht="12.75">
      <c r="B28" s="48"/>
      <c r="C28" s="26"/>
      <c r="D28" s="20"/>
      <c r="E28" s="20"/>
      <c r="F28">
        <f>COUNTIF($G$3:$P$24,"Szwechowicz Michał")</f>
        <v>4</v>
      </c>
      <c r="G28" t="s">
        <v>127</v>
      </c>
    </row>
    <row r="29" spans="6:7" ht="12.75">
      <c r="F29">
        <f>COUNTIF($G$3:$P$24,"Podlaszewski Marcin")</f>
        <v>2</v>
      </c>
      <c r="G29" t="s">
        <v>130</v>
      </c>
    </row>
    <row r="30" spans="6:7" ht="12.75">
      <c r="F30">
        <f>COUNTIF($G$3:$P$24,"Knozowski Marcin")</f>
        <v>1</v>
      </c>
      <c r="G30" t="s">
        <v>176</v>
      </c>
    </row>
    <row r="31" spans="6:7" ht="12.75">
      <c r="F31">
        <f>COUNTIF($G$3:$P$24,"Świątkowski Henryk")</f>
        <v>1</v>
      </c>
      <c r="G31" t="s">
        <v>178</v>
      </c>
    </row>
    <row r="32" spans="6:7" ht="12.75">
      <c r="F32">
        <f>COUNTIF($G$3:$P$24,"Laskowski Janusz")</f>
        <v>1</v>
      </c>
      <c r="G32" t="s">
        <v>129</v>
      </c>
    </row>
    <row r="33" spans="6:7" ht="12.75">
      <c r="F33">
        <f>COUNTIF($G$3:$P$24,"Ewertowski Dawid")</f>
        <v>1</v>
      </c>
      <c r="G33" t="s">
        <v>181</v>
      </c>
    </row>
    <row r="34" spans="6:7" ht="12.75">
      <c r="F34">
        <f>COUNTIF($G$3:$P$24,"Kołakowski Mateusz")</f>
        <v>1</v>
      </c>
      <c r="G34" t="s">
        <v>189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rysiek</cp:lastModifiedBy>
  <dcterms:created xsi:type="dcterms:W3CDTF">2007-01-08T11:26:01Z</dcterms:created>
  <dcterms:modified xsi:type="dcterms:W3CDTF">2011-09-21T16:01:32Z</dcterms:modified>
  <cp:category/>
  <cp:version/>
  <cp:contentType/>
  <cp:contentStatus/>
</cp:coreProperties>
</file>